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2030" windowHeight="6990"/>
  </bookViews>
  <sheets>
    <sheet name="16.05.15" sheetId="1" r:id="rId1"/>
    <sheet name="Sheet2" sheetId="2" r:id="rId2"/>
    <sheet name="Sheet3" sheetId="3" r:id="rId3"/>
  </sheets>
  <definedNames>
    <definedName name="LiftersCount">'16.05.15'!$A$3</definedName>
  </definedNames>
  <calcPr calcId="152511"/>
</workbook>
</file>

<file path=xl/calcChain.xml><?xml version="1.0" encoding="utf-8"?>
<calcChain xmlns="http://schemas.openxmlformats.org/spreadsheetml/2006/main">
  <c r="Q32" i="1" l="1"/>
  <c r="F32" i="1"/>
  <c r="Q22" i="1"/>
  <c r="Q20" i="1"/>
  <c r="Q19" i="1"/>
  <c r="Q25" i="1"/>
  <c r="Q23" i="1"/>
  <c r="Q24" i="1"/>
  <c r="Q31" i="1"/>
  <c r="Q27" i="1"/>
  <c r="Q29" i="1"/>
  <c r="Q26" i="1"/>
  <c r="Q28" i="1"/>
  <c r="Q33" i="1"/>
  <c r="Q30" i="1"/>
  <c r="Q34" i="1"/>
  <c r="Q17" i="1"/>
  <c r="F17" i="1"/>
  <c r="Q8" i="1"/>
  <c r="F8" i="1"/>
  <c r="A3" i="1"/>
  <c r="F33" i="1"/>
  <c r="F34" i="1"/>
  <c r="F30" i="1"/>
  <c r="F29" i="1"/>
  <c r="F31" i="1"/>
  <c r="F18" i="1"/>
  <c r="Q18" i="1"/>
  <c r="R8" i="1"/>
  <c r="R34" i="1"/>
  <c r="R31" i="1"/>
  <c r="R33" i="1"/>
  <c r="R17" i="1"/>
  <c r="R30" i="1"/>
  <c r="R29" i="1"/>
  <c r="R32" i="1"/>
  <c r="R18" i="1"/>
  <c r="Q4" i="1" l="1"/>
  <c r="R4" i="1"/>
  <c r="Q6" i="1" l="1"/>
  <c r="R6" i="1"/>
  <c r="Q7" i="1" l="1"/>
  <c r="R7" i="1"/>
  <c r="Q9" i="1" l="1"/>
  <c r="R9" i="1"/>
  <c r="Q11" i="1" l="1"/>
  <c r="R11" i="1"/>
  <c r="Q13" i="1" l="1"/>
  <c r="R13" i="1"/>
  <c r="Q21" i="1" l="1"/>
  <c r="R21" i="1"/>
  <c r="Q10" i="1" l="1"/>
  <c r="R22" i="1"/>
  <c r="R10" i="1"/>
  <c r="Q12" i="1" l="1"/>
  <c r="R12" i="1"/>
  <c r="Q16" i="1" l="1"/>
  <c r="R16" i="1"/>
  <c r="R23" i="1"/>
  <c r="Q14" i="1" l="1"/>
  <c r="R14" i="1"/>
  <c r="R27" i="1"/>
  <c r="R26" i="1"/>
  <c r="R20" i="1"/>
  <c r="R19" i="1"/>
  <c r="R24" i="1"/>
  <c r="Q15" i="1" l="1"/>
  <c r="R15" i="1"/>
  <c r="R28" i="1"/>
  <c r="R25" i="1"/>
  <c r="Q5" i="1" l="1"/>
  <c r="F4" i="1"/>
  <c r="F6" i="1"/>
  <c r="F7" i="1"/>
  <c r="F9" i="1"/>
  <c r="F11" i="1"/>
  <c r="F13" i="1"/>
  <c r="F21" i="1"/>
  <c r="F10" i="1"/>
  <c r="F22" i="1"/>
  <c r="F12" i="1"/>
  <c r="F26" i="1"/>
  <c r="F19" i="1"/>
  <c r="F16" i="1"/>
  <c r="F23" i="1"/>
  <c r="F14" i="1"/>
  <c r="F24" i="1"/>
  <c r="F20" i="1"/>
  <c r="F27" i="1"/>
  <c r="F15" i="1"/>
  <c r="F28" i="1"/>
  <c r="F25" i="1"/>
  <c r="F5" i="1"/>
  <c r="R5" i="1"/>
</calcChain>
</file>

<file path=xl/sharedStrings.xml><?xml version="1.0" encoding="utf-8"?>
<sst xmlns="http://schemas.openxmlformats.org/spreadsheetml/2006/main" count="194" uniqueCount="126">
  <si>
    <t>Gender</t>
  </si>
  <si>
    <t>Age</t>
  </si>
  <si>
    <t>Squat</t>
  </si>
  <si>
    <t>Bench Press</t>
  </si>
  <si>
    <t>Deadlift</t>
  </si>
  <si>
    <t>Total</t>
  </si>
  <si>
    <t>Wilks</t>
  </si>
  <si>
    <t>Male</t>
  </si>
  <si>
    <t>Female</t>
  </si>
  <si>
    <t>59kg</t>
  </si>
  <si>
    <t>66kg</t>
  </si>
  <si>
    <t>74kg</t>
  </si>
  <si>
    <t>83kg</t>
  </si>
  <si>
    <t>93kg</t>
  </si>
  <si>
    <t>105kg</t>
  </si>
  <si>
    <t>120kg</t>
  </si>
  <si>
    <t>120+kg</t>
  </si>
  <si>
    <t>47kg</t>
  </si>
  <si>
    <t>52kg</t>
  </si>
  <si>
    <t>57kg</t>
  </si>
  <si>
    <t>63kg</t>
  </si>
  <si>
    <t>72kg</t>
  </si>
  <si>
    <t>84kg</t>
  </si>
  <si>
    <t>84+kg</t>
  </si>
  <si>
    <t>M2</t>
  </si>
  <si>
    <t>U20</t>
  </si>
  <si>
    <t>M1</t>
  </si>
  <si>
    <t>M3</t>
  </si>
  <si>
    <t>M4</t>
  </si>
  <si>
    <t>WC</t>
  </si>
  <si>
    <t>BW</t>
  </si>
  <si>
    <t>1st</t>
  </si>
  <si>
    <t>2nd</t>
  </si>
  <si>
    <t>3rd</t>
  </si>
  <si>
    <t>Lifters</t>
  </si>
  <si>
    <t>U16</t>
  </si>
  <si>
    <t>U18</t>
  </si>
  <si>
    <t>U23</t>
  </si>
  <si>
    <t>EQ</t>
  </si>
  <si>
    <t>N</t>
  </si>
  <si>
    <t xml:space="preserve">Louie Pelicano        </t>
  </si>
  <si>
    <t xml:space="preserve">Lawrence Thomas        </t>
  </si>
  <si>
    <t xml:space="preserve">Nate Shaw        </t>
  </si>
  <si>
    <t xml:space="preserve">James McDonald        </t>
  </si>
  <si>
    <t xml:space="preserve">Roger Nevares-Pyrkov        </t>
  </si>
  <si>
    <t xml:space="preserve">Michael Hayes        </t>
  </si>
  <si>
    <t xml:space="preserve">David Sturman        </t>
  </si>
  <si>
    <t xml:space="preserve">Joao Curro        </t>
  </si>
  <si>
    <t xml:space="preserve">Ben Richens        </t>
  </si>
  <si>
    <t xml:space="preserve">Charlie McNamarra        </t>
  </si>
  <si>
    <t xml:space="preserve">Peter Hornyak        </t>
  </si>
  <si>
    <t xml:space="preserve">Mike Denzil        </t>
  </si>
  <si>
    <t xml:space="preserve">Bino Shala        </t>
  </si>
  <si>
    <t xml:space="preserve">Kent Ng        </t>
  </si>
  <si>
    <t xml:space="preserve">Ali Zaniel        </t>
  </si>
  <si>
    <t xml:space="preserve">Lewis Ball        </t>
  </si>
  <si>
    <t xml:space="preserve">Wade Lee        </t>
  </si>
  <si>
    <t xml:space="preserve">Eric Bassett        </t>
  </si>
  <si>
    <t xml:space="preserve">Alan Joseph        </t>
  </si>
  <si>
    <t xml:space="preserve">Nick Whiteford        </t>
  </si>
  <si>
    <t xml:space="preserve">Yano Moussavi        </t>
  </si>
  <si>
    <t xml:space="preserve">Leo Doubble        </t>
  </si>
  <si>
    <t xml:space="preserve">TS Adewale        </t>
  </si>
  <si>
    <t xml:space="preserve">Tony Allen        </t>
  </si>
  <si>
    <t xml:space="preserve">Jason Jackson        </t>
  </si>
  <si>
    <t xml:space="preserve">Nizaniel Beury        </t>
  </si>
  <si>
    <t xml:space="preserve">Ebenezer Osinowo        </t>
  </si>
  <si>
    <t xml:space="preserve">Michal Strzelecki        </t>
  </si>
  <si>
    <t xml:space="preserve">Adrian Ball        </t>
  </si>
  <si>
    <t xml:space="preserve">Didier Khan        </t>
  </si>
  <si>
    <t xml:space="preserve">Antony Ung        </t>
  </si>
  <si>
    <t xml:space="preserve">Saad Mahmood        </t>
  </si>
  <si>
    <t xml:space="preserve">Frederick Annan        </t>
  </si>
  <si>
    <t xml:space="preserve">Daniel Ben Choin        </t>
  </si>
  <si>
    <t xml:space="preserve">Tim Wheeler        </t>
  </si>
  <si>
    <t xml:space="preserve">Paul Marsh        </t>
  </si>
  <si>
    <t xml:space="preserve">Ivan Otim        </t>
  </si>
  <si>
    <t xml:space="preserve">Artjom Dashko        </t>
  </si>
  <si>
    <t xml:space="preserve">Jonathan Turner        </t>
  </si>
  <si>
    <t xml:space="preserve">Ron Karim        </t>
  </si>
  <si>
    <t xml:space="preserve">Reece Smith        </t>
  </si>
  <si>
    <t xml:space="preserve">Alex Pierides        </t>
  </si>
  <si>
    <t xml:space="preserve">Stephen McKibben        </t>
  </si>
  <si>
    <t xml:space="preserve">Chris Beight        </t>
  </si>
  <si>
    <t xml:space="preserve">Tom Celestin        </t>
  </si>
  <si>
    <t xml:space="preserve">Tom Dashko        </t>
  </si>
  <si>
    <t xml:space="preserve">Azha Akram        </t>
  </si>
  <si>
    <t xml:space="preserve">James Bartle        </t>
  </si>
  <si>
    <t xml:space="preserve">Hugo Duarte        </t>
  </si>
  <si>
    <t xml:space="preserve">Steven King        </t>
  </si>
  <si>
    <t xml:space="preserve">Nicholas Edmonds        </t>
  </si>
  <si>
    <t xml:space="preserve">David Rygielski        </t>
  </si>
  <si>
    <t xml:space="preserve">Rob Rees        </t>
  </si>
  <si>
    <t xml:space="preserve">Alex Kinnane        </t>
  </si>
  <si>
    <t xml:space="preserve">Paul Doherty </t>
  </si>
  <si>
    <t>James Bartle</t>
  </si>
  <si>
    <t>Kieran Stubbins</t>
  </si>
  <si>
    <t>Reece Smith</t>
  </si>
  <si>
    <t>Hugo Duarte</t>
  </si>
  <si>
    <t>Ivan Otim</t>
  </si>
  <si>
    <t>Nina Vicera</t>
  </si>
  <si>
    <t>Orla Kaye</t>
  </si>
  <si>
    <t>Joao Curro</t>
  </si>
  <si>
    <t>Jed Casco</t>
  </si>
  <si>
    <t>James McDonald</t>
  </si>
  <si>
    <t>Diego Martinez</t>
  </si>
  <si>
    <t>Rachel Smith</t>
  </si>
  <si>
    <t>Rebecca Nicholson</t>
  </si>
  <si>
    <t>Laura Porter</t>
  </si>
  <si>
    <t>Ellie Rahmani</t>
  </si>
  <si>
    <t>Ashleigh Lawrence</t>
  </si>
  <si>
    <t>Diana Matlinger</t>
  </si>
  <si>
    <t>Nick Hodgson</t>
  </si>
  <si>
    <t>Michael Strezeleski</t>
  </si>
  <si>
    <t>Ebenizer Osinowo</t>
  </si>
  <si>
    <t>Jeff Ocrah</t>
  </si>
  <si>
    <t>Ed Karim</t>
  </si>
  <si>
    <t>Frederick Annan</t>
  </si>
  <si>
    <t>Stefan Osman</t>
  </si>
  <si>
    <t>Thomas Celestin</t>
  </si>
  <si>
    <t>Chris Beight</t>
  </si>
  <si>
    <t>Elliott Davies</t>
  </si>
  <si>
    <t>Norman Cheung</t>
  </si>
  <si>
    <t>Asif Ahmed</t>
  </si>
  <si>
    <t>Andrew Tull</t>
  </si>
  <si>
    <t>Alex Kinnane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</si>
</sst>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[Red]\(General\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9" fontId="0" fillId="0" borderId="0" xfId="0" applyNumberFormat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4"/>
  <sheetViews>
    <sheetView showGridLines="0" tabSelected="1" zoomScale="85" zoomScaleNormal="85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I20" sqref="I19:I20"/>
    </sheetView>
  </sheetViews>
  <sheetFormatPr defaultRowHeight="15" x14ac:dyDescent="0.25"/>
  <cols>
    <col min="1" max="1" width="3.28515625" style="13" customWidth="1"/>
    <col min="2" max="2" width="19.5703125" customWidth="1"/>
    <col min="3" max="3" width="7.7109375" bestFit="1" customWidth="1"/>
    <col min="4" max="4" width="5" bestFit="1" customWidth="1"/>
    <col min="5" max="5" width="4.42578125" bestFit="1" customWidth="1"/>
    <col min="6" max="6" width="6" style="1" bestFit="1" customWidth="1"/>
    <col min="7" max="7" width="6.42578125" style="1" customWidth="1"/>
  </cols>
  <sheetData>
    <row r="1" spans="1:20" ht="6" customHeight="1" x14ac:dyDescent="0.25"/>
    <row r="2" spans="1:20" x14ac:dyDescent="0.25">
      <c r="B2" s="2"/>
      <c r="C2" s="2"/>
      <c r="D2" s="2"/>
      <c r="E2" s="2"/>
      <c r="F2" s="2"/>
      <c r="G2" s="2"/>
      <c r="H2" s="14" t="s">
        <v>2</v>
      </c>
      <c r="I2" s="14"/>
      <c r="J2" s="14"/>
      <c r="K2" s="14" t="s">
        <v>3</v>
      </c>
      <c r="L2" s="14"/>
      <c r="M2" s="14"/>
      <c r="N2" s="14" t="s">
        <v>4</v>
      </c>
      <c r="O2" s="14"/>
      <c r="P2" s="14"/>
      <c r="Q2" s="2"/>
      <c r="R2" s="2"/>
    </row>
    <row r="3" spans="1:20" x14ac:dyDescent="0.25">
      <c r="A3" s="13">
        <f>COUNTA(B4:B1048576)</f>
        <v>31</v>
      </c>
      <c r="B3" s="3" t="s">
        <v>34</v>
      </c>
      <c r="C3" s="2" t="s">
        <v>0</v>
      </c>
      <c r="D3" s="11" t="s">
        <v>38</v>
      </c>
      <c r="E3" s="2" t="s">
        <v>1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31</v>
      </c>
      <c r="L3" s="2" t="s">
        <v>32</v>
      </c>
      <c r="M3" s="2" t="s">
        <v>33</v>
      </c>
      <c r="N3" s="2" t="s">
        <v>31</v>
      </c>
      <c r="O3" s="2" t="s">
        <v>32</v>
      </c>
      <c r="P3" s="2" t="s">
        <v>33</v>
      </c>
      <c r="Q3" s="2" t="s">
        <v>5</v>
      </c>
      <c r="R3" s="2" t="s">
        <v>6</v>
      </c>
    </row>
    <row r="4" spans="1:20" x14ac:dyDescent="0.25">
      <c r="A4" s="13">
        <v>5</v>
      </c>
      <c r="B4" s="4" t="s">
        <v>106</v>
      </c>
      <c r="C4" s="5" t="s">
        <v>8</v>
      </c>
      <c r="D4" s="5" t="s">
        <v>39</v>
      </c>
      <c r="E4" s="5"/>
      <c r="F4" s="5" t="str">
        <f>IF(C4="Female",VLOOKUP(G4,Sheet2!$E$3:$F$9,2),VLOOKUP(G4,Sheet2!$B$3:$C$10,2))</f>
        <v>52kg</v>
      </c>
      <c r="G4" s="5">
        <v>50.8</v>
      </c>
      <c r="H4" s="7">
        <v>65</v>
      </c>
      <c r="I4" s="7">
        <v>70</v>
      </c>
      <c r="J4" s="7">
        <v>72.5</v>
      </c>
      <c r="K4" s="7">
        <v>35</v>
      </c>
      <c r="L4" s="7">
        <v>37.5</v>
      </c>
      <c r="M4" s="7">
        <v>0</v>
      </c>
      <c r="N4" s="7">
        <v>95</v>
      </c>
      <c r="O4" s="7">
        <v>100</v>
      </c>
      <c r="P4" s="7">
        <v>102.5</v>
      </c>
      <c r="Q4" s="5">
        <f t="shared" ref="Q4:Q34" si="0">IF(OR(MAX(H4:J4)&lt;=0,MAX(K4:M4)&lt;=0,MAX(N4:P4)&lt;=0),0,MAX(H4:J4)+MAX(K4:M4)+MAX(N4:P4))</f>
        <v>212.5</v>
      </c>
      <c r="R4" s="9">
        <f t="shared" ref="R4:R34" si="1">WilksFormula(C4,G4,Q4)</f>
        <v>269.7075674948041</v>
      </c>
    </row>
    <row r="5" spans="1:20" x14ac:dyDescent="0.25">
      <c r="A5" s="13">
        <v>5</v>
      </c>
      <c r="B5" t="s">
        <v>107</v>
      </c>
      <c r="C5" s="1" t="s">
        <v>8</v>
      </c>
      <c r="D5" s="1" t="s">
        <v>39</v>
      </c>
      <c r="E5" s="1"/>
      <c r="F5" s="1" t="str">
        <f>IF(C5="Female",VLOOKUP(G5,Sheet2!$E$3:$F$9,2),VLOOKUP(G5,Sheet2!$B$3:$C$10,2))</f>
        <v>63kg</v>
      </c>
      <c r="G5" s="1">
        <v>61.6</v>
      </c>
      <c r="H5" s="6">
        <v>112.5</v>
      </c>
      <c r="I5" s="6">
        <v>120</v>
      </c>
      <c r="J5" s="6">
        <v>-125</v>
      </c>
      <c r="K5" s="6">
        <v>55</v>
      </c>
      <c r="L5" s="6">
        <v>-60</v>
      </c>
      <c r="M5" s="6">
        <v>-60</v>
      </c>
      <c r="N5" s="6">
        <v>120</v>
      </c>
      <c r="O5" s="6">
        <v>130</v>
      </c>
      <c r="P5" s="6">
        <v>140</v>
      </c>
      <c r="Q5" s="1">
        <f t="shared" si="0"/>
        <v>315</v>
      </c>
      <c r="R5" s="8">
        <f t="shared" si="1"/>
        <v>344.13778922149055</v>
      </c>
      <c r="T5" s="12"/>
    </row>
    <row r="6" spans="1:20" x14ac:dyDescent="0.25">
      <c r="A6" s="13">
        <v>5</v>
      </c>
      <c r="B6" s="4" t="s">
        <v>100</v>
      </c>
      <c r="C6" s="5" t="s">
        <v>8</v>
      </c>
      <c r="D6" s="5" t="s">
        <v>39</v>
      </c>
      <c r="E6" s="5"/>
      <c r="F6" s="5" t="str">
        <f>IF(C6="Female",VLOOKUP(G6,Sheet2!$E$3:$F$9,2),VLOOKUP(G6,Sheet2!$B$3:$C$10,2))</f>
        <v>63kg</v>
      </c>
      <c r="G6" s="5">
        <v>59.5</v>
      </c>
      <c r="H6" s="7">
        <v>85</v>
      </c>
      <c r="I6" s="7">
        <v>90</v>
      </c>
      <c r="J6" s="7">
        <v>-95</v>
      </c>
      <c r="K6" s="7">
        <v>47.5</v>
      </c>
      <c r="L6" s="7">
        <v>50</v>
      </c>
      <c r="M6" s="7">
        <v>52.5</v>
      </c>
      <c r="N6" s="7">
        <v>100</v>
      </c>
      <c r="O6" s="7">
        <v>110</v>
      </c>
      <c r="P6" s="7">
        <v>117.5</v>
      </c>
      <c r="Q6" s="5">
        <f t="shared" si="0"/>
        <v>260</v>
      </c>
      <c r="R6" s="9">
        <f t="shared" si="1"/>
        <v>291.75863934313099</v>
      </c>
    </row>
    <row r="7" spans="1:20" x14ac:dyDescent="0.25">
      <c r="A7" s="13">
        <v>9</v>
      </c>
      <c r="B7" t="s">
        <v>110</v>
      </c>
      <c r="C7" s="1" t="s">
        <v>8</v>
      </c>
      <c r="D7" s="1" t="s">
        <v>39</v>
      </c>
      <c r="E7" s="1"/>
      <c r="F7" s="1" t="str">
        <f>IF(C7="Female",VLOOKUP(G7,Sheet2!$E$3:$F$9,2),VLOOKUP(G7,Sheet2!$B$3:$C$10,2))</f>
        <v>63kg</v>
      </c>
      <c r="G7" s="1">
        <v>60.5</v>
      </c>
      <c r="H7" s="6">
        <v>-90</v>
      </c>
      <c r="I7" s="6">
        <v>-90</v>
      </c>
      <c r="J7" s="6">
        <v>90</v>
      </c>
      <c r="K7" s="6">
        <v>45</v>
      </c>
      <c r="L7" s="6">
        <v>47.5</v>
      </c>
      <c r="M7" s="6">
        <v>-50</v>
      </c>
      <c r="N7" s="6">
        <v>90</v>
      </c>
      <c r="O7" s="6">
        <v>95</v>
      </c>
      <c r="P7" s="6">
        <v>100</v>
      </c>
      <c r="Q7" s="1">
        <f t="shared" si="0"/>
        <v>237.5</v>
      </c>
      <c r="R7" s="8">
        <f t="shared" si="1"/>
        <v>263.09123207684655</v>
      </c>
      <c r="T7" s="12"/>
    </row>
    <row r="8" spans="1:20" x14ac:dyDescent="0.25">
      <c r="A8" s="13">
        <v>7</v>
      </c>
      <c r="B8" s="4" t="s">
        <v>111</v>
      </c>
      <c r="C8" s="5" t="s">
        <v>8</v>
      </c>
      <c r="D8" s="5" t="s">
        <v>39</v>
      </c>
      <c r="E8" s="5"/>
      <c r="F8" s="5" t="str">
        <f>IF(C8="Female",VLOOKUP(G8,Sheet2!$E$3:$F$9,2),VLOOKUP(G8,Sheet2!$B$3:$C$10,2))</f>
        <v>72kg</v>
      </c>
      <c r="G8" s="5">
        <v>71.3</v>
      </c>
      <c r="H8" s="7">
        <v>95</v>
      </c>
      <c r="I8" s="7">
        <v>110</v>
      </c>
      <c r="J8" s="7">
        <v>-120</v>
      </c>
      <c r="K8" s="7">
        <v>-60</v>
      </c>
      <c r="L8" s="7">
        <v>-65</v>
      </c>
      <c r="M8" s="7">
        <v>65</v>
      </c>
      <c r="N8" s="7">
        <v>125</v>
      </c>
      <c r="O8" s="7">
        <v>140</v>
      </c>
      <c r="P8" s="7">
        <v>-152.5</v>
      </c>
      <c r="Q8" s="5">
        <f t="shared" si="0"/>
        <v>315</v>
      </c>
      <c r="R8" s="9">
        <f t="shared" si="1"/>
        <v>309.46992306222052</v>
      </c>
    </row>
    <row r="9" spans="1:20" x14ac:dyDescent="0.25">
      <c r="A9" s="13">
        <v>5</v>
      </c>
      <c r="B9" t="s">
        <v>108</v>
      </c>
      <c r="C9" s="1" t="s">
        <v>8</v>
      </c>
      <c r="D9" s="1" t="s">
        <v>39</v>
      </c>
      <c r="E9" s="1"/>
      <c r="F9" s="1" t="str">
        <f>IF(C9="Female",VLOOKUP(G9,Sheet2!$E$3:$F$9,2),VLOOKUP(G9,Sheet2!$B$3:$C$10,2))</f>
        <v>72kg</v>
      </c>
      <c r="G9" s="1">
        <v>70.7</v>
      </c>
      <c r="H9" s="6">
        <v>-92.5</v>
      </c>
      <c r="I9" s="6">
        <v>97.5</v>
      </c>
      <c r="J9" s="6">
        <v>-102.5</v>
      </c>
      <c r="K9" s="6">
        <v>50</v>
      </c>
      <c r="L9" s="6">
        <v>52.5</v>
      </c>
      <c r="M9" s="6">
        <v>-55</v>
      </c>
      <c r="N9" s="6">
        <v>112.5</v>
      </c>
      <c r="O9" s="6">
        <v>120</v>
      </c>
      <c r="P9" s="6">
        <v>122.5</v>
      </c>
      <c r="Q9" s="1">
        <f t="shared" si="0"/>
        <v>272.5</v>
      </c>
      <c r="R9" s="8">
        <f t="shared" si="1"/>
        <v>269.25290327944873</v>
      </c>
      <c r="T9" s="12"/>
    </row>
    <row r="10" spans="1:20" x14ac:dyDescent="0.25">
      <c r="A10" s="13">
        <v>8</v>
      </c>
      <c r="B10" s="4" t="s">
        <v>109</v>
      </c>
      <c r="C10" s="5" t="s">
        <v>8</v>
      </c>
      <c r="D10" s="5" t="s">
        <v>39</v>
      </c>
      <c r="E10" s="5"/>
      <c r="F10" s="5" t="str">
        <f>IF(C10="Female",VLOOKUP(G10,Sheet2!$E$3:$F$9,2),VLOOKUP(G10,Sheet2!$B$3:$C$10,2))</f>
        <v>84kg</v>
      </c>
      <c r="G10" s="5">
        <v>77.2</v>
      </c>
      <c r="H10" s="7">
        <v>85</v>
      </c>
      <c r="I10" s="7">
        <v>90</v>
      </c>
      <c r="J10" s="7">
        <v>-95</v>
      </c>
      <c r="K10" s="7">
        <v>-47.5</v>
      </c>
      <c r="L10" s="7">
        <v>47.5</v>
      </c>
      <c r="M10" s="7">
        <v>-50</v>
      </c>
      <c r="N10" s="7">
        <v>100</v>
      </c>
      <c r="O10" s="7">
        <v>115</v>
      </c>
      <c r="P10" s="7">
        <v>125</v>
      </c>
      <c r="Q10" s="5">
        <f t="shared" si="0"/>
        <v>262.5</v>
      </c>
      <c r="R10" s="9">
        <f t="shared" si="1"/>
        <v>245.17278348218483</v>
      </c>
    </row>
    <row r="11" spans="1:20" x14ac:dyDescent="0.25">
      <c r="A11" s="13">
        <v>5</v>
      </c>
      <c r="B11" t="s">
        <v>101</v>
      </c>
      <c r="C11" s="1" t="s">
        <v>8</v>
      </c>
      <c r="D11" s="1" t="s">
        <v>39</v>
      </c>
      <c r="E11" s="1"/>
      <c r="F11" s="1" t="str">
        <f>IF(C11="Female",VLOOKUP(G11,Sheet2!$E$3:$F$9,2),VLOOKUP(G11,Sheet2!$B$3:$C$10,2))</f>
        <v>84kg</v>
      </c>
      <c r="G11" s="1">
        <v>73</v>
      </c>
      <c r="H11" s="6">
        <v>90</v>
      </c>
      <c r="I11" s="6">
        <v>90</v>
      </c>
      <c r="J11" s="6">
        <v>-95</v>
      </c>
      <c r="K11" s="6">
        <v>55</v>
      </c>
      <c r="L11" s="6">
        <v>57.5</v>
      </c>
      <c r="M11" s="6">
        <v>60</v>
      </c>
      <c r="N11" s="6">
        <v>95</v>
      </c>
      <c r="O11" s="6">
        <v>100</v>
      </c>
      <c r="P11" s="6">
        <v>107.5</v>
      </c>
      <c r="Q11" s="1">
        <f t="shared" si="0"/>
        <v>257.5</v>
      </c>
      <c r="R11" s="8">
        <f t="shared" si="1"/>
        <v>249.05696528431929</v>
      </c>
      <c r="T11" s="12"/>
    </row>
    <row r="12" spans="1:20" x14ac:dyDescent="0.25">
      <c r="A12" s="13">
        <v>8</v>
      </c>
      <c r="B12" s="4" t="s">
        <v>103</v>
      </c>
      <c r="C12" s="5" t="s">
        <v>7</v>
      </c>
      <c r="D12" s="5" t="s">
        <v>39</v>
      </c>
      <c r="E12" s="5"/>
      <c r="F12" s="5" t="str">
        <f>IF(C12="Female",VLOOKUP(G12,Sheet2!$E$3:$F$9,2),VLOOKUP(G12,Sheet2!$B$3:$C$10,2))</f>
        <v>66kg</v>
      </c>
      <c r="G12" s="5">
        <v>66</v>
      </c>
      <c r="H12" s="7">
        <v>150</v>
      </c>
      <c r="I12" s="7">
        <v>157.5</v>
      </c>
      <c r="J12" s="7">
        <v>162.5</v>
      </c>
      <c r="K12" s="7">
        <v>85</v>
      </c>
      <c r="L12" s="7">
        <v>90</v>
      </c>
      <c r="M12" s="7">
        <v>92.5</v>
      </c>
      <c r="N12" s="7">
        <v>160</v>
      </c>
      <c r="O12" s="7">
        <v>172.5</v>
      </c>
      <c r="P12" s="7">
        <v>-180</v>
      </c>
      <c r="Q12" s="5">
        <f t="shared" si="0"/>
        <v>427.5</v>
      </c>
      <c r="R12" s="9">
        <f t="shared" si="1"/>
        <v>335.67140048793294</v>
      </c>
    </row>
    <row r="13" spans="1:20" x14ac:dyDescent="0.25">
      <c r="A13" s="13">
        <v>8</v>
      </c>
      <c r="B13" t="s">
        <v>102</v>
      </c>
      <c r="C13" s="1" t="s">
        <v>7</v>
      </c>
      <c r="D13" s="1" t="s">
        <v>39</v>
      </c>
      <c r="E13" s="1"/>
      <c r="F13" s="1" t="str">
        <f>IF(C13="Female",VLOOKUP(G13,Sheet2!$E$3:$F$9,2),VLOOKUP(G13,Sheet2!$B$3:$C$10,2))</f>
        <v>74kg</v>
      </c>
      <c r="G13" s="1">
        <v>73</v>
      </c>
      <c r="H13" s="6">
        <v>150</v>
      </c>
      <c r="I13" s="6">
        <v>160</v>
      </c>
      <c r="J13" s="6">
        <v>170</v>
      </c>
      <c r="K13" s="6">
        <v>110</v>
      </c>
      <c r="L13" s="6">
        <v>117.5</v>
      </c>
      <c r="M13" s="6">
        <v>-120</v>
      </c>
      <c r="N13" s="6">
        <v>175</v>
      </c>
      <c r="O13" s="6">
        <v>190</v>
      </c>
      <c r="P13" s="6">
        <v>-195</v>
      </c>
      <c r="Q13" s="1">
        <f t="shared" si="0"/>
        <v>477.5</v>
      </c>
      <c r="R13" s="8">
        <f t="shared" si="1"/>
        <v>346.83571496846457</v>
      </c>
      <c r="T13" s="12"/>
    </row>
    <row r="14" spans="1:20" x14ac:dyDescent="0.25">
      <c r="A14" s="13">
        <v>8</v>
      </c>
      <c r="B14" s="4" t="s">
        <v>112</v>
      </c>
      <c r="C14" s="5" t="s">
        <v>7</v>
      </c>
      <c r="D14" s="5" t="s">
        <v>39</v>
      </c>
      <c r="E14" s="5"/>
      <c r="F14" s="5" t="str">
        <f>IF(C14="Female",VLOOKUP(G14,Sheet2!$E$3:$F$9,2),VLOOKUP(G14,Sheet2!$B$3:$C$10,2))</f>
        <v>74kg</v>
      </c>
      <c r="G14" s="5">
        <v>73</v>
      </c>
      <c r="H14" s="7">
        <v>-110</v>
      </c>
      <c r="I14" s="7">
        <v>110</v>
      </c>
      <c r="J14" s="7">
        <v>120</v>
      </c>
      <c r="K14" s="7">
        <v>92.5</v>
      </c>
      <c r="L14" s="7">
        <v>97.5</v>
      </c>
      <c r="M14" s="7">
        <v>-100</v>
      </c>
      <c r="N14" s="7">
        <v>120</v>
      </c>
      <c r="O14" s="7">
        <v>130</v>
      </c>
      <c r="P14" s="7">
        <v>-137.5</v>
      </c>
      <c r="Q14" s="5">
        <f t="shared" si="0"/>
        <v>347.5</v>
      </c>
      <c r="R14" s="9">
        <f t="shared" si="1"/>
        <v>252.40923759485116</v>
      </c>
    </row>
    <row r="15" spans="1:20" x14ac:dyDescent="0.25">
      <c r="A15" s="13">
        <v>8</v>
      </c>
      <c r="B15" t="s">
        <v>114</v>
      </c>
      <c r="C15" s="1" t="s">
        <v>7</v>
      </c>
      <c r="D15" s="1" t="s">
        <v>39</v>
      </c>
      <c r="E15" s="1"/>
      <c r="F15" s="1" t="str">
        <f>IF(C15="Female",VLOOKUP(G15,Sheet2!$E$3:$F$9,2),VLOOKUP(G15,Sheet2!$B$3:$C$10,2))</f>
        <v>83kg</v>
      </c>
      <c r="G15" s="1">
        <v>82.2</v>
      </c>
      <c r="H15" s="6">
        <v>220</v>
      </c>
      <c r="I15" s="6">
        <v>230</v>
      </c>
      <c r="J15" s="6">
        <v>0</v>
      </c>
      <c r="K15" s="6">
        <v>145</v>
      </c>
      <c r="L15" s="6">
        <v>150</v>
      </c>
      <c r="M15" s="6">
        <v>-155</v>
      </c>
      <c r="N15" s="6">
        <v>280</v>
      </c>
      <c r="O15" s="6">
        <v>-292.5</v>
      </c>
      <c r="P15" s="6">
        <v>-292.5</v>
      </c>
      <c r="Q15" s="1">
        <f t="shared" si="0"/>
        <v>660</v>
      </c>
      <c r="R15" s="8">
        <f t="shared" si="1"/>
        <v>443.10698162439746</v>
      </c>
      <c r="T15" s="12"/>
    </row>
    <row r="16" spans="1:20" x14ac:dyDescent="0.25">
      <c r="A16" s="13">
        <v>9</v>
      </c>
      <c r="B16" s="4" t="s">
        <v>113</v>
      </c>
      <c r="C16" s="5" t="s">
        <v>7</v>
      </c>
      <c r="D16" s="5" t="s">
        <v>39</v>
      </c>
      <c r="E16" s="5"/>
      <c r="F16" s="5" t="str">
        <f>IF(C16="Female",VLOOKUP(G16,Sheet2!$E$3:$F$9,2),VLOOKUP(G16,Sheet2!$B$3:$C$10,2))</f>
        <v>83kg</v>
      </c>
      <c r="G16" s="5">
        <v>81.099999999999994</v>
      </c>
      <c r="H16" s="7">
        <v>137.5</v>
      </c>
      <c r="I16" s="7">
        <v>147.5</v>
      </c>
      <c r="J16" s="7">
        <v>-155</v>
      </c>
      <c r="K16" s="7">
        <v>117.5</v>
      </c>
      <c r="L16" s="7">
        <v>122.5</v>
      </c>
      <c r="M16" s="7">
        <v>-125</v>
      </c>
      <c r="N16" s="7">
        <v>185</v>
      </c>
      <c r="O16" s="7">
        <v>195</v>
      </c>
      <c r="P16" s="7">
        <v>205</v>
      </c>
      <c r="Q16" s="5">
        <f t="shared" si="0"/>
        <v>475</v>
      </c>
      <c r="R16" s="9">
        <f t="shared" si="1"/>
        <v>321.53240680034497</v>
      </c>
    </row>
    <row r="17" spans="1:20" x14ac:dyDescent="0.25">
      <c r="A17" s="13">
        <v>8</v>
      </c>
      <c r="B17" t="s">
        <v>104</v>
      </c>
      <c r="C17" s="1" t="s">
        <v>7</v>
      </c>
      <c r="D17" s="1" t="s">
        <v>39</v>
      </c>
      <c r="E17" s="1"/>
      <c r="F17" s="1" t="str">
        <f>IF(C17="Female",VLOOKUP(G17,Sheet2!$E$3:$F$9,2),VLOOKUP(G17,Sheet2!$B$3:$C$10,2))</f>
        <v>83kg</v>
      </c>
      <c r="G17" s="1">
        <v>81.3</v>
      </c>
      <c r="H17" s="6">
        <v>120</v>
      </c>
      <c r="I17" s="6">
        <v>130</v>
      </c>
      <c r="J17" s="6">
        <v>-140</v>
      </c>
      <c r="K17" s="6">
        <v>90</v>
      </c>
      <c r="L17" s="6">
        <v>-95</v>
      </c>
      <c r="M17" s="6">
        <v>-95</v>
      </c>
      <c r="N17" s="6">
        <v>170</v>
      </c>
      <c r="O17" s="6">
        <v>180</v>
      </c>
      <c r="P17" s="6">
        <v>192.5</v>
      </c>
      <c r="Q17" s="1">
        <f t="shared" si="0"/>
        <v>412.5</v>
      </c>
      <c r="R17" s="8">
        <f t="shared" si="1"/>
        <v>278.80271571203764</v>
      </c>
      <c r="T17" s="12"/>
    </row>
    <row r="18" spans="1:20" x14ac:dyDescent="0.25">
      <c r="A18" s="13">
        <v>10</v>
      </c>
      <c r="B18" s="4" t="s">
        <v>115</v>
      </c>
      <c r="C18" s="5" t="s">
        <v>7</v>
      </c>
      <c r="D18" s="5" t="s">
        <v>39</v>
      </c>
      <c r="E18" s="5"/>
      <c r="F18" s="5" t="str">
        <f>IF(C18="Female",VLOOKUP(G18,Sheet2!$E$3:$F$9,2),VLOOKUP(G18,Sheet2!$B$3:$C$10,2))</f>
        <v>93kg</v>
      </c>
      <c r="G18" s="5">
        <v>88.8</v>
      </c>
      <c r="H18" s="7">
        <v>202.5</v>
      </c>
      <c r="I18" s="7">
        <v>217.5</v>
      </c>
      <c r="J18" s="7">
        <v>-220</v>
      </c>
      <c r="K18" s="7">
        <v>135</v>
      </c>
      <c r="L18" s="7">
        <v>-147.5</v>
      </c>
      <c r="M18" s="7">
        <v>-147.5</v>
      </c>
      <c r="N18" s="7">
        <v>260</v>
      </c>
      <c r="O18" s="7">
        <v>285</v>
      </c>
      <c r="P18" s="7">
        <v>302.5</v>
      </c>
      <c r="Q18" s="5">
        <f t="shared" si="0"/>
        <v>655</v>
      </c>
      <c r="R18" s="9">
        <f t="shared" si="1"/>
        <v>421.05142304816587</v>
      </c>
      <c r="S18" s="7">
        <v>1</v>
      </c>
    </row>
    <row r="19" spans="1:20" x14ac:dyDescent="0.25">
      <c r="A19" s="13">
        <v>9</v>
      </c>
      <c r="B19" t="s">
        <v>105</v>
      </c>
      <c r="C19" s="1" t="s">
        <v>7</v>
      </c>
      <c r="D19" s="1" t="s">
        <v>39</v>
      </c>
      <c r="E19" s="1"/>
      <c r="F19" s="1" t="str">
        <f>IF(C19="Female",VLOOKUP(G19,Sheet2!$E$3:$F$9,2),VLOOKUP(G19,Sheet2!$B$3:$C$10,2))</f>
        <v>93kg</v>
      </c>
      <c r="G19" s="1">
        <v>92.2</v>
      </c>
      <c r="H19" s="6">
        <v>-190</v>
      </c>
      <c r="I19" s="6">
        <v>200</v>
      </c>
      <c r="J19" s="6">
        <v>210</v>
      </c>
      <c r="K19" s="6">
        <v>140</v>
      </c>
      <c r="L19" s="6">
        <v>145</v>
      </c>
      <c r="M19" s="6">
        <v>150</v>
      </c>
      <c r="N19" s="6">
        <v>210</v>
      </c>
      <c r="O19" s="6">
        <v>230</v>
      </c>
      <c r="P19" s="6">
        <v>250</v>
      </c>
      <c r="Q19" s="1">
        <f t="shared" si="0"/>
        <v>610</v>
      </c>
      <c r="R19" s="8">
        <f t="shared" si="1"/>
        <v>384.78443468554872</v>
      </c>
      <c r="S19" s="6">
        <v>2</v>
      </c>
      <c r="T19" s="12"/>
    </row>
    <row r="20" spans="1:20" x14ac:dyDescent="0.25">
      <c r="A20" s="13">
        <v>9</v>
      </c>
      <c r="B20" s="4" t="s">
        <v>117</v>
      </c>
      <c r="C20" s="5" t="s">
        <v>7</v>
      </c>
      <c r="D20" s="5" t="s">
        <v>39</v>
      </c>
      <c r="E20" s="5"/>
      <c r="F20" s="5" t="str">
        <f>IF(C20="Female",VLOOKUP(G20,Sheet2!$E$3:$F$9,2),VLOOKUP(G20,Sheet2!$B$3:$C$10,2))</f>
        <v>93kg</v>
      </c>
      <c r="G20" s="5">
        <v>86.1</v>
      </c>
      <c r="H20" s="7">
        <v>185</v>
      </c>
      <c r="I20" s="7">
        <v>195</v>
      </c>
      <c r="J20" s="7">
        <v>202.5</v>
      </c>
      <c r="K20" s="7">
        <v>150</v>
      </c>
      <c r="L20" s="7">
        <v>157.5</v>
      </c>
      <c r="M20" s="7">
        <v>-162.5</v>
      </c>
      <c r="N20" s="7">
        <v>235</v>
      </c>
      <c r="O20" s="7">
        <v>245</v>
      </c>
      <c r="P20" s="7">
        <v>-252.5</v>
      </c>
      <c r="Q20" s="5">
        <f t="shared" si="0"/>
        <v>605</v>
      </c>
      <c r="R20" s="9">
        <f t="shared" si="1"/>
        <v>395.43131625708861</v>
      </c>
      <c r="S20" s="7">
        <v>3</v>
      </c>
    </row>
    <row r="21" spans="1:20" x14ac:dyDescent="0.25">
      <c r="A21" s="13">
        <v>9</v>
      </c>
      <c r="B21" t="s">
        <v>99</v>
      </c>
      <c r="C21" s="1" t="s">
        <v>7</v>
      </c>
      <c r="D21" s="1" t="s">
        <v>39</v>
      </c>
      <c r="E21" s="1"/>
      <c r="F21" s="1" t="str">
        <f>IF(C21="Female",VLOOKUP(G21,Sheet2!$E$3:$F$9,2),VLOOKUP(G21,Sheet2!$B$3:$C$10,2))</f>
        <v>93kg</v>
      </c>
      <c r="G21" s="1">
        <v>91</v>
      </c>
      <c r="H21" s="6">
        <v>182.5</v>
      </c>
      <c r="I21" s="6">
        <v>192.5</v>
      </c>
      <c r="J21" s="6">
        <v>197.5</v>
      </c>
      <c r="K21" s="6">
        <v>112.5</v>
      </c>
      <c r="L21" s="6">
        <v>117.5</v>
      </c>
      <c r="M21" s="6">
        <v>120</v>
      </c>
      <c r="N21" s="6">
        <v>240</v>
      </c>
      <c r="O21" s="6">
        <v>255</v>
      </c>
      <c r="P21" s="6">
        <v>262.5</v>
      </c>
      <c r="Q21" s="1">
        <f t="shared" si="0"/>
        <v>580</v>
      </c>
      <c r="R21" s="8">
        <f t="shared" si="1"/>
        <v>368.21742232364255</v>
      </c>
      <c r="T21" s="12"/>
    </row>
    <row r="22" spans="1:20" x14ac:dyDescent="0.25">
      <c r="A22" s="13">
        <v>8</v>
      </c>
      <c r="B22" s="4" t="s">
        <v>116</v>
      </c>
      <c r="C22" s="5" t="s">
        <v>7</v>
      </c>
      <c r="D22" s="5" t="s">
        <v>39</v>
      </c>
      <c r="E22" s="5"/>
      <c r="F22" s="5" t="str">
        <f>IF(C22="Female",VLOOKUP(G22,Sheet2!$E$3:$F$9,2),VLOOKUP(G22,Sheet2!$B$3:$C$10,2))</f>
        <v>93kg</v>
      </c>
      <c r="G22" s="5">
        <v>88.1</v>
      </c>
      <c r="H22" s="7">
        <v>175</v>
      </c>
      <c r="I22" s="7">
        <v>190</v>
      </c>
      <c r="J22" s="7">
        <v>200</v>
      </c>
      <c r="K22" s="7">
        <v>155</v>
      </c>
      <c r="L22" s="7">
        <v>165</v>
      </c>
      <c r="M22" s="7">
        <v>172.5</v>
      </c>
      <c r="N22" s="7">
        <v>190</v>
      </c>
      <c r="O22" s="7">
        <v>205</v>
      </c>
      <c r="P22" s="7">
        <v>-212.5</v>
      </c>
      <c r="Q22" s="5">
        <f t="shared" si="0"/>
        <v>577.5</v>
      </c>
      <c r="R22" s="9">
        <f t="shared" si="1"/>
        <v>372.78271063777674</v>
      </c>
    </row>
    <row r="23" spans="1:20" x14ac:dyDescent="0.25">
      <c r="A23" s="13">
        <v>9</v>
      </c>
      <c r="B23" t="s">
        <v>118</v>
      </c>
      <c r="C23" s="1" t="s">
        <v>7</v>
      </c>
      <c r="D23" s="1" t="s">
        <v>39</v>
      </c>
      <c r="E23" s="1"/>
      <c r="F23" s="1" t="str">
        <f>IF(C23="Female",VLOOKUP(G23,Sheet2!$E$3:$F$9,2),VLOOKUP(G23,Sheet2!$B$3:$C$10,2))</f>
        <v>93kg</v>
      </c>
      <c r="G23" s="1">
        <v>90</v>
      </c>
      <c r="H23" s="6">
        <v>190</v>
      </c>
      <c r="I23" s="6">
        <v>200</v>
      </c>
      <c r="J23" s="6">
        <v>-210</v>
      </c>
      <c r="K23" s="6">
        <v>135</v>
      </c>
      <c r="L23" s="6">
        <v>140</v>
      </c>
      <c r="M23" s="6">
        <v>142.5</v>
      </c>
      <c r="N23" s="6">
        <v>220</v>
      </c>
      <c r="O23" s="6">
        <v>230</v>
      </c>
      <c r="P23" s="6">
        <v>-235</v>
      </c>
      <c r="Q23" s="1">
        <f t="shared" si="0"/>
        <v>572.5</v>
      </c>
      <c r="R23" s="8">
        <f t="shared" si="1"/>
        <v>365.48060872285788</v>
      </c>
      <c r="T23" s="12"/>
    </row>
    <row r="24" spans="1:20" x14ac:dyDescent="0.25">
      <c r="A24" s="13">
        <v>7</v>
      </c>
      <c r="B24" s="4" t="s">
        <v>96</v>
      </c>
      <c r="C24" s="5" t="s">
        <v>7</v>
      </c>
      <c r="D24" s="5" t="s">
        <v>39</v>
      </c>
      <c r="E24" s="5"/>
      <c r="F24" s="5" t="str">
        <f>IF(C24="Female",VLOOKUP(G24,Sheet2!$E$3:$F$9,2),VLOOKUP(G24,Sheet2!$B$3:$C$10,2))</f>
        <v>93kg</v>
      </c>
      <c r="G24" s="5">
        <v>93</v>
      </c>
      <c r="H24" s="7">
        <v>172.5</v>
      </c>
      <c r="I24" s="7">
        <v>180</v>
      </c>
      <c r="J24" s="7">
        <v>187.5</v>
      </c>
      <c r="K24" s="7">
        <v>110</v>
      </c>
      <c r="L24" s="7">
        <v>115</v>
      </c>
      <c r="M24" s="7">
        <v>-120</v>
      </c>
      <c r="N24" s="7">
        <v>185</v>
      </c>
      <c r="O24" s="7">
        <v>192.5</v>
      </c>
      <c r="P24" s="7">
        <v>200</v>
      </c>
      <c r="Q24" s="5">
        <f t="shared" si="0"/>
        <v>502.5</v>
      </c>
      <c r="R24" s="9">
        <f t="shared" si="1"/>
        <v>315.66552693393663</v>
      </c>
    </row>
    <row r="25" spans="1:20" x14ac:dyDescent="0.25">
      <c r="A25" s="13">
        <v>10</v>
      </c>
      <c r="B25" t="s">
        <v>124</v>
      </c>
      <c r="C25" s="1" t="s">
        <v>7</v>
      </c>
      <c r="D25" s="1" t="s">
        <v>39</v>
      </c>
      <c r="E25" s="1"/>
      <c r="F25" s="1" t="str">
        <f>IF(C25="Female",VLOOKUP(G25,Sheet2!$E$3:$F$9,2),VLOOKUP(G25,Sheet2!$B$3:$C$10,2))</f>
        <v>93kg</v>
      </c>
      <c r="G25" s="1">
        <v>92.5</v>
      </c>
      <c r="H25" s="6">
        <v>135</v>
      </c>
      <c r="I25" s="6">
        <v>145</v>
      </c>
      <c r="J25" s="6">
        <v>-155</v>
      </c>
      <c r="K25" s="6">
        <v>75</v>
      </c>
      <c r="L25" s="6">
        <v>85</v>
      </c>
      <c r="M25" s="6">
        <v>95</v>
      </c>
      <c r="N25" s="6">
        <v>145</v>
      </c>
      <c r="O25" s="6">
        <v>160</v>
      </c>
      <c r="P25" s="6">
        <v>175</v>
      </c>
      <c r="Q25" s="1">
        <f t="shared" si="0"/>
        <v>415</v>
      </c>
      <c r="R25" s="8">
        <f t="shared" si="1"/>
        <v>261.37031825110023</v>
      </c>
      <c r="T25" s="12"/>
    </row>
    <row r="26" spans="1:20" x14ac:dyDescent="0.25">
      <c r="A26" s="13">
        <v>9</v>
      </c>
      <c r="B26" s="4" t="s">
        <v>98</v>
      </c>
      <c r="C26" s="5" t="s">
        <v>7</v>
      </c>
      <c r="D26" s="5" t="s">
        <v>39</v>
      </c>
      <c r="E26" s="5"/>
      <c r="F26" s="5" t="str">
        <f>IF(C26="Female",VLOOKUP(G26,Sheet2!$E$3:$F$9,2),VLOOKUP(G26,Sheet2!$B$3:$C$10,2))</f>
        <v>105kg</v>
      </c>
      <c r="G26" s="5">
        <v>102.8</v>
      </c>
      <c r="H26" s="7">
        <v>235</v>
      </c>
      <c r="I26" s="7">
        <v>250</v>
      </c>
      <c r="J26" s="7">
        <v>252.5</v>
      </c>
      <c r="K26" s="7">
        <v>130</v>
      </c>
      <c r="L26" s="7">
        <v>-140</v>
      </c>
      <c r="M26" s="7">
        <v>140</v>
      </c>
      <c r="N26" s="7">
        <v>250</v>
      </c>
      <c r="O26" s="7">
        <v>270</v>
      </c>
      <c r="P26" s="7">
        <v>275</v>
      </c>
      <c r="Q26" s="5">
        <f t="shared" si="0"/>
        <v>667.5</v>
      </c>
      <c r="R26" s="9">
        <f t="shared" si="1"/>
        <v>401.93003182025751</v>
      </c>
      <c r="S26" s="7">
        <v>1</v>
      </c>
    </row>
    <row r="27" spans="1:20" x14ac:dyDescent="0.25">
      <c r="A27" s="13">
        <v>9</v>
      </c>
      <c r="B27" t="s">
        <v>97</v>
      </c>
      <c r="C27" s="1" t="s">
        <v>7</v>
      </c>
      <c r="D27" s="1" t="s">
        <v>39</v>
      </c>
      <c r="E27" s="1"/>
      <c r="F27" s="1" t="str">
        <f>IF(C27="Female",VLOOKUP(G27,Sheet2!$E$3:$F$9,2),VLOOKUP(G27,Sheet2!$B$3:$C$10,2))</f>
        <v>105kg</v>
      </c>
      <c r="G27" s="1">
        <v>103.9</v>
      </c>
      <c r="H27" s="6">
        <v>215</v>
      </c>
      <c r="I27" s="6">
        <v>225</v>
      </c>
      <c r="J27" s="6">
        <v>230</v>
      </c>
      <c r="K27" s="6">
        <v>150</v>
      </c>
      <c r="L27" s="6">
        <v>155</v>
      </c>
      <c r="M27" s="6">
        <v>-157.5</v>
      </c>
      <c r="N27" s="6">
        <v>250</v>
      </c>
      <c r="O27" s="6">
        <v>-270</v>
      </c>
      <c r="P27" s="6">
        <v>270</v>
      </c>
      <c r="Q27" s="1">
        <f t="shared" si="0"/>
        <v>655</v>
      </c>
      <c r="R27" s="8">
        <f t="shared" si="1"/>
        <v>392.86781437206571</v>
      </c>
      <c r="S27" s="6">
        <v>2</v>
      </c>
      <c r="T27" s="12"/>
    </row>
    <row r="28" spans="1:20" x14ac:dyDescent="0.25">
      <c r="A28" s="13">
        <v>10</v>
      </c>
      <c r="B28" s="4" t="s">
        <v>95</v>
      </c>
      <c r="C28" s="5" t="s">
        <v>7</v>
      </c>
      <c r="D28" s="5" t="s">
        <v>39</v>
      </c>
      <c r="E28" s="5"/>
      <c r="F28" s="5" t="str">
        <f>IF(C28="Female",VLOOKUP(G28,Sheet2!$E$3:$F$9,2),VLOOKUP(G28,Sheet2!$B$3:$C$10,2))</f>
        <v>105kg</v>
      </c>
      <c r="G28" s="5">
        <v>102.7</v>
      </c>
      <c r="H28" s="7">
        <v>195</v>
      </c>
      <c r="I28" s="7">
        <v>210</v>
      </c>
      <c r="J28" s="7">
        <v>220</v>
      </c>
      <c r="K28" s="7">
        <v>137.5</v>
      </c>
      <c r="L28" s="7">
        <v>145</v>
      </c>
      <c r="M28" s="7">
        <v>-147.5</v>
      </c>
      <c r="N28" s="7">
        <v>240</v>
      </c>
      <c r="O28" s="7">
        <v>260</v>
      </c>
      <c r="P28" s="7">
        <v>270</v>
      </c>
      <c r="Q28" s="5">
        <f t="shared" si="0"/>
        <v>635</v>
      </c>
      <c r="R28" s="9">
        <f t="shared" si="1"/>
        <v>382.49895783731756</v>
      </c>
      <c r="S28" s="7">
        <v>3</v>
      </c>
    </row>
    <row r="29" spans="1:20" x14ac:dyDescent="0.25">
      <c r="A29" s="13">
        <v>10</v>
      </c>
      <c r="B29" t="s">
        <v>120</v>
      </c>
      <c r="C29" s="1" t="s">
        <v>7</v>
      </c>
      <c r="D29" s="1" t="s">
        <v>39</v>
      </c>
      <c r="E29" s="1"/>
      <c r="F29" s="1" t="str">
        <f>IF(C29="Female",VLOOKUP(G29,Sheet2!$E$3:$F$9,2),VLOOKUP(G29,Sheet2!$B$3:$C$10,2))</f>
        <v>105kg</v>
      </c>
      <c r="G29" s="1">
        <v>99.3</v>
      </c>
      <c r="H29" s="6">
        <v>180</v>
      </c>
      <c r="I29" s="6">
        <v>185</v>
      </c>
      <c r="J29" s="6">
        <v>190</v>
      </c>
      <c r="K29" s="6">
        <v>135</v>
      </c>
      <c r="L29" s="6">
        <v>140</v>
      </c>
      <c r="M29" s="6">
        <v>145</v>
      </c>
      <c r="N29" s="6">
        <v>235</v>
      </c>
      <c r="O29" s="6">
        <v>245</v>
      </c>
      <c r="P29" s="6">
        <v>255</v>
      </c>
      <c r="Q29" s="1">
        <f t="shared" si="0"/>
        <v>590</v>
      </c>
      <c r="R29" s="8">
        <f t="shared" si="1"/>
        <v>360.08586133354015</v>
      </c>
      <c r="T29" s="12"/>
    </row>
    <row r="30" spans="1:20" x14ac:dyDescent="0.25">
      <c r="A30" s="13">
        <v>11</v>
      </c>
      <c r="B30" s="4" t="s">
        <v>122</v>
      </c>
      <c r="C30" s="5" t="s">
        <v>7</v>
      </c>
      <c r="D30" s="5" t="s">
        <v>39</v>
      </c>
      <c r="E30" s="5"/>
      <c r="F30" s="5" t="str">
        <f>IF(C30="Female",VLOOKUP(G30,Sheet2!$E$3:$F$9,2),VLOOKUP(G30,Sheet2!$B$3:$C$10,2))</f>
        <v>105kg</v>
      </c>
      <c r="G30" s="5">
        <v>101.5</v>
      </c>
      <c r="H30" s="7">
        <v>185</v>
      </c>
      <c r="I30" s="7">
        <v>-195</v>
      </c>
      <c r="J30" s="7">
        <v>-195</v>
      </c>
      <c r="K30" s="7">
        <v>130</v>
      </c>
      <c r="L30" s="7">
        <v>-135</v>
      </c>
      <c r="M30" s="7">
        <v>-135</v>
      </c>
      <c r="N30" s="7">
        <v>220</v>
      </c>
      <c r="O30" s="7">
        <v>-225</v>
      </c>
      <c r="P30" s="7">
        <v>0</v>
      </c>
      <c r="Q30" s="5">
        <f t="shared" si="0"/>
        <v>535</v>
      </c>
      <c r="R30" s="9">
        <f t="shared" si="1"/>
        <v>323.7002087855393</v>
      </c>
    </row>
    <row r="31" spans="1:20" x14ac:dyDescent="0.25">
      <c r="A31" s="13">
        <v>7</v>
      </c>
      <c r="B31" t="s">
        <v>119</v>
      </c>
      <c r="C31" s="1" t="s">
        <v>7</v>
      </c>
      <c r="D31" s="1" t="s">
        <v>39</v>
      </c>
      <c r="E31" s="1"/>
      <c r="F31" s="1" t="str">
        <f>IF(C31="Female",VLOOKUP(G31,Sheet2!$E$3:$F$9,2),VLOOKUP(G31,Sheet2!$B$3:$C$10,2))</f>
        <v>105kg</v>
      </c>
      <c r="G31" s="1">
        <v>103.6</v>
      </c>
      <c r="H31" s="6">
        <v>235</v>
      </c>
      <c r="I31" s="6">
        <v>-245</v>
      </c>
      <c r="J31" s="6">
        <v>247.5</v>
      </c>
      <c r="K31" s="6">
        <v>-130</v>
      </c>
      <c r="L31" s="6">
        <v>-130</v>
      </c>
      <c r="M31" s="6">
        <v>-130</v>
      </c>
      <c r="N31" s="6">
        <v>290</v>
      </c>
      <c r="O31" s="6">
        <v>310</v>
      </c>
      <c r="P31" s="6">
        <v>-317.5</v>
      </c>
      <c r="Q31" s="1">
        <f t="shared" si="0"/>
        <v>0</v>
      </c>
      <c r="R31" s="8">
        <f t="shared" si="1"/>
        <v>0</v>
      </c>
      <c r="T31" s="12"/>
    </row>
    <row r="32" spans="1:20" x14ac:dyDescent="0.25">
      <c r="A32" s="13">
        <v>10</v>
      </c>
      <c r="B32" s="4" t="s">
        <v>125</v>
      </c>
      <c r="C32" s="5" t="s">
        <v>7</v>
      </c>
      <c r="D32" s="5" t="s">
        <v>39</v>
      </c>
      <c r="E32" s="5"/>
      <c r="F32" s="5" t="str">
        <f>IF(C32="Female",VLOOKUP(G32,Sheet2!$E$3:$F$9,2),VLOOKUP(G32,Sheet2!$B$3:$C$10,2))</f>
        <v>120kg</v>
      </c>
      <c r="G32" s="5">
        <v>117.7</v>
      </c>
      <c r="H32" s="7">
        <v>180</v>
      </c>
      <c r="I32" s="7">
        <v>190</v>
      </c>
      <c r="J32" s="7">
        <v>200</v>
      </c>
      <c r="K32" s="7">
        <v>115</v>
      </c>
      <c r="L32" s="7">
        <v>122.5</v>
      </c>
      <c r="M32" s="7">
        <v>125</v>
      </c>
      <c r="N32" s="7">
        <v>230</v>
      </c>
      <c r="O32" s="7">
        <v>247.5</v>
      </c>
      <c r="P32" s="7">
        <v>270</v>
      </c>
      <c r="Q32" s="5">
        <f t="shared" si="0"/>
        <v>595</v>
      </c>
      <c r="R32" s="9">
        <f t="shared" si="1"/>
        <v>343.66908289919178</v>
      </c>
      <c r="S32" s="7">
        <v>1</v>
      </c>
    </row>
    <row r="33" spans="1:19" x14ac:dyDescent="0.25">
      <c r="A33" s="13">
        <v>10</v>
      </c>
      <c r="B33" t="s">
        <v>121</v>
      </c>
      <c r="C33" s="1" t="s">
        <v>7</v>
      </c>
      <c r="D33" s="1" t="s">
        <v>39</v>
      </c>
      <c r="E33" s="1"/>
      <c r="F33" s="1" t="str">
        <f>IF(C33="Female",VLOOKUP(G33,Sheet2!$E$3:$F$9,2),VLOOKUP(G33,Sheet2!$B$3:$C$10,2))</f>
        <v>120kg</v>
      </c>
      <c r="G33" s="1">
        <v>116.8</v>
      </c>
      <c r="H33" s="6">
        <v>200</v>
      </c>
      <c r="I33" s="6">
        <v>210</v>
      </c>
      <c r="J33" s="6">
        <v>215</v>
      </c>
      <c r="K33" s="6">
        <v>120</v>
      </c>
      <c r="L33" s="6">
        <v>130</v>
      </c>
      <c r="M33" s="6">
        <v>-132.5</v>
      </c>
      <c r="N33" s="6">
        <v>215</v>
      </c>
      <c r="O33" s="6">
        <v>-225</v>
      </c>
      <c r="P33" s="6">
        <v>-225</v>
      </c>
      <c r="Q33" s="1">
        <f t="shared" si="0"/>
        <v>560</v>
      </c>
      <c r="R33" s="8">
        <f t="shared" si="1"/>
        <v>324.07595578645282</v>
      </c>
      <c r="S33" s="6">
        <v>2</v>
      </c>
    </row>
    <row r="34" spans="1:19" x14ac:dyDescent="0.25">
      <c r="A34" s="13">
        <v>9</v>
      </c>
      <c r="B34" s="4" t="s">
        <v>123</v>
      </c>
      <c r="C34" s="5" t="s">
        <v>7</v>
      </c>
      <c r="D34" s="5" t="s">
        <v>39</v>
      </c>
      <c r="E34" s="5"/>
      <c r="F34" s="5" t="str">
        <f>IF(C34="Female",VLOOKUP(G34,Sheet2!$E$3:$F$9,2),VLOOKUP(G34,Sheet2!$B$3:$C$10,2))</f>
        <v>120+kg</v>
      </c>
      <c r="G34" s="5">
        <v>121.9</v>
      </c>
      <c r="H34" s="7">
        <v>210</v>
      </c>
      <c r="I34" s="7">
        <v>225</v>
      </c>
      <c r="J34" s="7">
        <v>235</v>
      </c>
      <c r="K34" s="7">
        <v>130</v>
      </c>
      <c r="L34" s="7">
        <v>140</v>
      </c>
      <c r="M34" s="7">
        <v>145</v>
      </c>
      <c r="N34" s="7">
        <v>230</v>
      </c>
      <c r="O34" s="7">
        <v>250</v>
      </c>
      <c r="P34" s="7">
        <v>270</v>
      </c>
      <c r="Q34" s="5">
        <f t="shared" si="0"/>
        <v>650</v>
      </c>
      <c r="R34" s="9">
        <f t="shared" si="1"/>
        <v>372.37285440346665</v>
      </c>
      <c r="S34" s="7">
        <v>1</v>
      </c>
    </row>
  </sheetData>
  <sortState ref="A4:S34">
    <sortCondition ref="C4:C34"/>
    <sortCondition ref="F4:F34" customList="47kg,52kg,57kg,59kg,63kg,66kg,72kg,74kg,83kg,84kg,84+kg,93kg,105kg,120kg,120+kg"/>
    <sortCondition descending="1" ref="Q4:Q34"/>
  </sortState>
  <mergeCells count="3">
    <mergeCell ref="H2:J2"/>
    <mergeCell ref="K2:M2"/>
    <mergeCell ref="N2:P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10"/>
  <sheetViews>
    <sheetView workbookViewId="0">
      <selection activeCell="K11" sqref="K11"/>
    </sheetView>
  </sheetViews>
  <sheetFormatPr defaultRowHeight="15" x14ac:dyDescent="0.25"/>
  <sheetData>
    <row r="2" spans="2:9" x14ac:dyDescent="0.25">
      <c r="B2" t="s">
        <v>7</v>
      </c>
      <c r="E2" t="s">
        <v>8</v>
      </c>
      <c r="H2" t="s">
        <v>1</v>
      </c>
    </row>
    <row r="3" spans="2:9" x14ac:dyDescent="0.25">
      <c r="B3">
        <v>0</v>
      </c>
      <c r="C3" t="s">
        <v>9</v>
      </c>
      <c r="E3">
        <v>0</v>
      </c>
      <c r="F3" t="s">
        <v>17</v>
      </c>
      <c r="H3" t="s">
        <v>26</v>
      </c>
      <c r="I3" s="10">
        <v>0.1</v>
      </c>
    </row>
    <row r="4" spans="2:9" x14ac:dyDescent="0.25">
      <c r="B4">
        <v>59.01</v>
      </c>
      <c r="C4" t="s">
        <v>10</v>
      </c>
      <c r="E4">
        <v>47.01</v>
      </c>
      <c r="F4" t="s">
        <v>18</v>
      </c>
      <c r="H4" t="s">
        <v>24</v>
      </c>
      <c r="I4" s="10">
        <v>0.2</v>
      </c>
    </row>
    <row r="5" spans="2:9" x14ac:dyDescent="0.25">
      <c r="B5">
        <v>66.010000000000005</v>
      </c>
      <c r="C5" t="s">
        <v>11</v>
      </c>
      <c r="E5">
        <v>52.01</v>
      </c>
      <c r="F5" t="s">
        <v>19</v>
      </c>
      <c r="H5" t="s">
        <v>27</v>
      </c>
      <c r="I5" s="10">
        <v>0.3</v>
      </c>
    </row>
    <row r="6" spans="2:9" x14ac:dyDescent="0.25">
      <c r="B6">
        <v>74.010000000000005</v>
      </c>
      <c r="C6" t="s">
        <v>12</v>
      </c>
      <c r="E6">
        <v>57.01</v>
      </c>
      <c r="F6" t="s">
        <v>20</v>
      </c>
      <c r="H6" t="s">
        <v>28</v>
      </c>
      <c r="I6" s="10">
        <v>0.4</v>
      </c>
    </row>
    <row r="7" spans="2:9" x14ac:dyDescent="0.25">
      <c r="B7">
        <v>83.01</v>
      </c>
      <c r="C7" t="s">
        <v>13</v>
      </c>
      <c r="E7">
        <v>63.01</v>
      </c>
      <c r="F7" t="s">
        <v>21</v>
      </c>
      <c r="H7" t="s">
        <v>35</v>
      </c>
      <c r="I7" s="10">
        <v>0.4</v>
      </c>
    </row>
    <row r="8" spans="2:9" x14ac:dyDescent="0.25">
      <c r="B8">
        <v>93.01</v>
      </c>
      <c r="C8" t="s">
        <v>14</v>
      </c>
      <c r="E8">
        <v>72.010000000000005</v>
      </c>
      <c r="F8" t="s">
        <v>22</v>
      </c>
      <c r="H8" t="s">
        <v>36</v>
      </c>
      <c r="I8" s="10">
        <v>0.3</v>
      </c>
    </row>
    <row r="9" spans="2:9" x14ac:dyDescent="0.25">
      <c r="B9">
        <v>105.01</v>
      </c>
      <c r="C9" t="s">
        <v>15</v>
      </c>
      <c r="E9">
        <v>84.01</v>
      </c>
      <c r="F9" t="s">
        <v>23</v>
      </c>
      <c r="H9" t="s">
        <v>25</v>
      </c>
      <c r="I9" s="10">
        <v>0.2</v>
      </c>
    </row>
    <row r="10" spans="2:9" x14ac:dyDescent="0.25">
      <c r="B10">
        <v>120.01</v>
      </c>
      <c r="C10" t="s">
        <v>16</v>
      </c>
      <c r="H10" t="s">
        <v>37</v>
      </c>
      <c r="I10" s="10">
        <v>0.1</v>
      </c>
    </row>
  </sheetData>
  <sortState ref="H3:I10">
    <sortCondition ref="H3:H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C7:C61"/>
  <sheetViews>
    <sheetView topLeftCell="A35" workbookViewId="0">
      <selection activeCell="C7" sqref="C7:C61"/>
    </sheetView>
  </sheetViews>
  <sheetFormatPr defaultRowHeight="15" x14ac:dyDescent="0.25"/>
  <sheetData>
    <row r="7" spans="3:3" x14ac:dyDescent="0.25">
      <c r="C7" t="s">
        <v>40</v>
      </c>
    </row>
    <row r="8" spans="3:3" x14ac:dyDescent="0.25">
      <c r="C8" t="s">
        <v>41</v>
      </c>
    </row>
    <row r="9" spans="3:3" x14ac:dyDescent="0.25">
      <c r="C9" t="s">
        <v>42</v>
      </c>
    </row>
    <row r="10" spans="3:3" x14ac:dyDescent="0.25">
      <c r="C10" t="s">
        <v>43</v>
      </c>
    </row>
    <row r="11" spans="3:3" x14ac:dyDescent="0.25">
      <c r="C11" t="s">
        <v>44</v>
      </c>
    </row>
    <row r="12" spans="3:3" x14ac:dyDescent="0.25">
      <c r="C12" t="s">
        <v>45</v>
      </c>
    </row>
    <row r="13" spans="3:3" x14ac:dyDescent="0.25">
      <c r="C13" t="s">
        <v>46</v>
      </c>
    </row>
    <row r="14" spans="3:3" x14ac:dyDescent="0.25">
      <c r="C14" t="s">
        <v>47</v>
      </c>
    </row>
    <row r="15" spans="3:3" x14ac:dyDescent="0.25">
      <c r="C15" t="s">
        <v>48</v>
      </c>
    </row>
    <row r="16" spans="3:3" x14ac:dyDescent="0.25">
      <c r="C16" t="s">
        <v>49</v>
      </c>
    </row>
    <row r="17" spans="3:3" x14ac:dyDescent="0.25">
      <c r="C17" t="s">
        <v>50</v>
      </c>
    </row>
    <row r="18" spans="3:3" x14ac:dyDescent="0.25">
      <c r="C18" t="s">
        <v>51</v>
      </c>
    </row>
    <row r="19" spans="3:3" x14ac:dyDescent="0.25">
      <c r="C19" t="s">
        <v>52</v>
      </c>
    </row>
    <row r="20" spans="3:3" x14ac:dyDescent="0.25">
      <c r="C20" t="s">
        <v>53</v>
      </c>
    </row>
    <row r="21" spans="3:3" x14ac:dyDescent="0.25">
      <c r="C21" t="s">
        <v>54</v>
      </c>
    </row>
    <row r="22" spans="3:3" x14ac:dyDescent="0.25">
      <c r="C22" t="s">
        <v>55</v>
      </c>
    </row>
    <row r="23" spans="3:3" x14ac:dyDescent="0.25">
      <c r="C23" t="s">
        <v>56</v>
      </c>
    </row>
    <row r="24" spans="3:3" x14ac:dyDescent="0.25">
      <c r="C24" t="s">
        <v>57</v>
      </c>
    </row>
    <row r="25" spans="3:3" x14ac:dyDescent="0.25">
      <c r="C25" t="s">
        <v>58</v>
      </c>
    </row>
    <row r="26" spans="3:3" x14ac:dyDescent="0.25">
      <c r="C26" t="s">
        <v>59</v>
      </c>
    </row>
    <row r="27" spans="3:3" x14ac:dyDescent="0.25">
      <c r="C27" t="s">
        <v>60</v>
      </c>
    </row>
    <row r="28" spans="3:3" x14ac:dyDescent="0.25">
      <c r="C28" t="s">
        <v>61</v>
      </c>
    </row>
    <row r="29" spans="3:3" x14ac:dyDescent="0.25">
      <c r="C29" t="s">
        <v>62</v>
      </c>
    </row>
    <row r="30" spans="3:3" x14ac:dyDescent="0.25">
      <c r="C30" t="s">
        <v>63</v>
      </c>
    </row>
    <row r="31" spans="3:3" x14ac:dyDescent="0.25">
      <c r="C31" t="s">
        <v>64</v>
      </c>
    </row>
    <row r="32" spans="3:3" x14ac:dyDescent="0.25">
      <c r="C32" t="s">
        <v>65</v>
      </c>
    </row>
    <row r="33" spans="3:3" x14ac:dyDescent="0.25">
      <c r="C33" t="s">
        <v>66</v>
      </c>
    </row>
    <row r="34" spans="3:3" x14ac:dyDescent="0.25">
      <c r="C34" t="s">
        <v>67</v>
      </c>
    </row>
    <row r="35" spans="3:3" x14ac:dyDescent="0.25">
      <c r="C35" t="s">
        <v>68</v>
      </c>
    </row>
    <row r="36" spans="3:3" x14ac:dyDescent="0.25">
      <c r="C36" t="s">
        <v>69</v>
      </c>
    </row>
    <row r="37" spans="3:3" x14ac:dyDescent="0.25">
      <c r="C37" t="s">
        <v>70</v>
      </c>
    </row>
    <row r="38" spans="3:3" x14ac:dyDescent="0.25">
      <c r="C38" t="s">
        <v>71</v>
      </c>
    </row>
    <row r="39" spans="3:3" x14ac:dyDescent="0.25">
      <c r="C39" t="s">
        <v>72</v>
      </c>
    </row>
    <row r="40" spans="3:3" x14ac:dyDescent="0.25">
      <c r="C40" t="s">
        <v>73</v>
      </c>
    </row>
    <row r="41" spans="3:3" x14ac:dyDescent="0.25">
      <c r="C41" t="s">
        <v>74</v>
      </c>
    </row>
    <row r="42" spans="3:3" x14ac:dyDescent="0.25">
      <c r="C42" t="s">
        <v>75</v>
      </c>
    </row>
    <row r="43" spans="3:3" x14ac:dyDescent="0.25">
      <c r="C43" t="s">
        <v>76</v>
      </c>
    </row>
    <row r="44" spans="3:3" x14ac:dyDescent="0.25">
      <c r="C44" t="s">
        <v>77</v>
      </c>
    </row>
    <row r="45" spans="3:3" x14ac:dyDescent="0.25">
      <c r="C45" t="s">
        <v>78</v>
      </c>
    </row>
    <row r="46" spans="3:3" x14ac:dyDescent="0.25">
      <c r="C46" t="s">
        <v>79</v>
      </c>
    </row>
    <row r="47" spans="3:3" x14ac:dyDescent="0.25">
      <c r="C47" t="s">
        <v>80</v>
      </c>
    </row>
    <row r="48" spans="3:3" x14ac:dyDescent="0.25">
      <c r="C48" t="s">
        <v>81</v>
      </c>
    </row>
    <row r="49" spans="3:3" x14ac:dyDescent="0.25">
      <c r="C49" t="s">
        <v>82</v>
      </c>
    </row>
    <row r="50" spans="3:3" x14ac:dyDescent="0.25">
      <c r="C50" t="s">
        <v>83</v>
      </c>
    </row>
    <row r="51" spans="3:3" x14ac:dyDescent="0.25">
      <c r="C51" t="s">
        <v>84</v>
      </c>
    </row>
    <row r="52" spans="3:3" x14ac:dyDescent="0.25">
      <c r="C52" t="s">
        <v>85</v>
      </c>
    </row>
    <row r="53" spans="3:3" x14ac:dyDescent="0.25">
      <c r="C53" t="s">
        <v>86</v>
      </c>
    </row>
    <row r="54" spans="3:3" x14ac:dyDescent="0.25">
      <c r="C54" t="s">
        <v>87</v>
      </c>
    </row>
    <row r="55" spans="3:3" x14ac:dyDescent="0.25">
      <c r="C55" t="s">
        <v>88</v>
      </c>
    </row>
    <row r="56" spans="3:3" x14ac:dyDescent="0.25">
      <c r="C56" t="s">
        <v>89</v>
      </c>
    </row>
    <row r="57" spans="3:3" x14ac:dyDescent="0.25">
      <c r="C57" t="s">
        <v>90</v>
      </c>
    </row>
    <row r="58" spans="3:3" x14ac:dyDescent="0.25">
      <c r="C58" t="s">
        <v>91</v>
      </c>
    </row>
    <row r="59" spans="3:3" x14ac:dyDescent="0.25">
      <c r="C59" t="s">
        <v>92</v>
      </c>
    </row>
    <row r="60" spans="3:3" x14ac:dyDescent="0.25">
      <c r="C60" t="s">
        <v>93</v>
      </c>
    </row>
    <row r="61" spans="3:3" x14ac:dyDescent="0.25">
      <c r="C61" t="s">
        <v>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16.05.15</vt:lpstr>
      <vt:lpstr>Sheet2</vt:lpstr>
      <vt:lpstr>Sheet3</vt:lpstr>
      <vt:lpstr>LiftersCount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Matthew Parker</cp:lastModifiedBy>
  <dcterms:created xsi:type="dcterms:W3CDTF">2012-07-05T08:37:11Z</dcterms:created>
  <dcterms:modified xsi:type="dcterms:W3CDTF">2015-07-09T19:21:02Z</dcterms:modified>
</cp:coreProperties>
</file>