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90" windowWidth="12030" windowHeight="6990"/>
  </bookViews>
  <sheets>
    <sheet name="London's 25 July " sheetId="1" r:id="rId1"/>
    <sheet name="Sheet2" sheetId="2" r:id="rId2"/>
    <sheet name="Sheet3" sheetId="3" r:id="rId3"/>
  </sheets>
  <definedNames>
    <definedName name="LiftersCount">'London''s 25 July '!$A$3</definedName>
  </definedNames>
  <calcPr calcId="152511"/>
</workbook>
</file>

<file path=xl/calcChain.xml><?xml version="1.0" encoding="utf-8"?>
<calcChain xmlns="http://schemas.openxmlformats.org/spreadsheetml/2006/main">
  <c r="Q41" i="1" l="1"/>
  <c r="F60" i="1"/>
  <c r="F66" i="1"/>
  <c r="F65" i="1"/>
  <c r="F64" i="1"/>
  <c r="F63" i="1"/>
  <c r="F59" i="1"/>
  <c r="F58" i="1"/>
  <c r="F62" i="1"/>
  <c r="F61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Q60" i="1"/>
  <c r="Q66" i="1"/>
  <c r="Q65" i="1"/>
  <c r="Q64" i="1"/>
  <c r="Q63" i="1"/>
  <c r="Q59" i="1"/>
  <c r="Q58" i="1"/>
  <c r="Q62" i="1"/>
  <c r="Q61" i="1"/>
  <c r="Q57" i="1"/>
  <c r="Q44" i="1"/>
  <c r="Q51" i="1"/>
  <c r="Q45" i="1"/>
  <c r="Q53" i="1"/>
  <c r="Q48" i="1"/>
  <c r="Q42" i="1"/>
  <c r="Q43" i="1"/>
  <c r="Q52" i="1"/>
  <c r="Q47" i="1"/>
  <c r="Q46" i="1"/>
  <c r="Q50" i="1"/>
  <c r="Q55" i="1"/>
  <c r="Q54" i="1"/>
  <c r="Q56" i="1"/>
  <c r="Q49" i="1"/>
  <c r="Q36" i="1"/>
  <c r="Q7" i="1"/>
  <c r="Q33" i="1"/>
  <c r="Q15" i="1"/>
  <c r="Q17" i="1"/>
  <c r="F36" i="1"/>
  <c r="F7" i="1"/>
  <c r="F33" i="1"/>
  <c r="F15" i="1"/>
  <c r="F17" i="1"/>
  <c r="Q12" i="1"/>
  <c r="Q37" i="1"/>
  <c r="F11" i="1"/>
  <c r="F12" i="1"/>
  <c r="F37" i="1"/>
  <c r="Q11" i="1"/>
  <c r="Q39" i="1"/>
  <c r="Q30" i="1"/>
  <c r="Q23" i="1"/>
  <c r="Q10" i="1"/>
  <c r="Q34" i="1"/>
  <c r="Q31" i="1"/>
  <c r="Q6" i="1"/>
  <c r="Q28" i="1"/>
  <c r="Q29" i="1"/>
  <c r="Q27" i="1"/>
  <c r="Q21" i="1"/>
  <c r="Q14" i="1"/>
  <c r="Q19" i="1"/>
  <c r="Q20" i="1"/>
  <c r="F20" i="1"/>
  <c r="Q8" i="1"/>
  <c r="F8" i="1"/>
  <c r="A3" i="1"/>
  <c r="F21" i="1"/>
  <c r="F19" i="1"/>
  <c r="F14" i="1"/>
  <c r="F29" i="1"/>
  <c r="F6" i="1"/>
  <c r="F32" i="1"/>
  <c r="Q32" i="1"/>
  <c r="R44" i="1"/>
  <c r="R45" i="1"/>
  <c r="R48" i="1"/>
  <c r="R43" i="1"/>
  <c r="R47" i="1"/>
  <c r="R50" i="1"/>
  <c r="R54" i="1"/>
  <c r="R49" i="1"/>
  <c r="R7" i="1"/>
  <c r="R15" i="1"/>
  <c r="R37" i="1"/>
  <c r="R29" i="1"/>
  <c r="R32" i="1"/>
  <c r="R8" i="1"/>
  <c r="R6" i="1"/>
  <c r="R11" i="1"/>
  <c r="R58" i="1"/>
  <c r="R36" i="1"/>
  <c r="R66" i="1"/>
  <c r="R64" i="1"/>
  <c r="R59" i="1"/>
  <c r="R62" i="1"/>
  <c r="R12" i="1"/>
  <c r="R60" i="1"/>
  <c r="R63" i="1"/>
  <c r="R41" i="1"/>
  <c r="R33" i="1"/>
  <c r="R17" i="1"/>
  <c r="R21" i="1"/>
  <c r="R57" i="1"/>
  <c r="R51" i="1"/>
  <c r="R53" i="1"/>
  <c r="R42" i="1"/>
  <c r="R52" i="1"/>
  <c r="R46" i="1"/>
  <c r="R55" i="1"/>
  <c r="R56" i="1"/>
  <c r="R14" i="1"/>
  <c r="R20" i="1"/>
  <c r="R65" i="1"/>
  <c r="R61" i="1"/>
  <c r="R19" i="1"/>
  <c r="Q26" i="1" l="1"/>
  <c r="R26" i="1"/>
  <c r="Q38" i="1" l="1"/>
  <c r="R38" i="1"/>
  <c r="Q4" i="1" l="1"/>
  <c r="R4" i="1"/>
  <c r="Q13" i="1" l="1"/>
  <c r="R13" i="1"/>
  <c r="Q16" i="1" l="1"/>
  <c r="R16" i="1"/>
  <c r="Q9" i="1" l="1"/>
  <c r="R9" i="1"/>
  <c r="Q24" i="1" l="1"/>
  <c r="R24" i="1"/>
  <c r="Q5" i="1" l="1"/>
  <c r="R39" i="1"/>
  <c r="R5" i="1"/>
  <c r="Q35" i="1" l="1"/>
  <c r="R35" i="1"/>
  <c r="Q22" i="1" l="1"/>
  <c r="R22" i="1"/>
  <c r="R34" i="1"/>
  <c r="Q40" i="1" l="1"/>
  <c r="R40" i="1"/>
  <c r="R27" i="1"/>
  <c r="R23" i="1"/>
  <c r="R31" i="1"/>
  <c r="R28" i="1"/>
  <c r="R30" i="1"/>
  <c r="Q18" i="1" l="1"/>
  <c r="R18" i="1"/>
  <c r="R10" i="1"/>
  <c r="Q25" i="1" l="1"/>
  <c r="F26" i="1"/>
  <c r="F38" i="1"/>
  <c r="F4" i="1"/>
  <c r="F13" i="1"/>
  <c r="F16" i="1"/>
  <c r="F9" i="1"/>
  <c r="F24" i="1"/>
  <c r="F5" i="1"/>
  <c r="F39" i="1"/>
  <c r="F35" i="1"/>
  <c r="F27" i="1"/>
  <c r="F23" i="1"/>
  <c r="F22" i="1"/>
  <c r="F34" i="1"/>
  <c r="F40" i="1"/>
  <c r="F31" i="1"/>
  <c r="F30" i="1"/>
  <c r="F28" i="1"/>
  <c r="F18" i="1"/>
  <c r="F10" i="1"/>
  <c r="F25" i="1"/>
  <c r="R25" i="1"/>
</calcChain>
</file>

<file path=xl/sharedStrings.xml><?xml version="1.0" encoding="utf-8"?>
<sst xmlns="http://schemas.openxmlformats.org/spreadsheetml/2006/main" count="290" uniqueCount="158">
  <si>
    <t>Gender</t>
  </si>
  <si>
    <t>Age</t>
  </si>
  <si>
    <t>Squat</t>
  </si>
  <si>
    <t>Bench Press</t>
  </si>
  <si>
    <t>Deadlift</t>
  </si>
  <si>
    <t>Total</t>
  </si>
  <si>
    <t>Wilks</t>
  </si>
  <si>
    <t>Male</t>
  </si>
  <si>
    <t>Female</t>
  </si>
  <si>
    <t>59kg</t>
  </si>
  <si>
    <t>66kg</t>
  </si>
  <si>
    <t>74kg</t>
  </si>
  <si>
    <t>83kg</t>
  </si>
  <si>
    <t>93kg</t>
  </si>
  <si>
    <t>105kg</t>
  </si>
  <si>
    <t>120kg</t>
  </si>
  <si>
    <t>120+kg</t>
  </si>
  <si>
    <t>47kg</t>
  </si>
  <si>
    <t>52kg</t>
  </si>
  <si>
    <t>57kg</t>
  </si>
  <si>
    <t>63kg</t>
  </si>
  <si>
    <t>72kg</t>
  </si>
  <si>
    <t>84kg</t>
  </si>
  <si>
    <t>84+kg</t>
  </si>
  <si>
    <t>M2</t>
  </si>
  <si>
    <t>U20</t>
  </si>
  <si>
    <t>M1</t>
  </si>
  <si>
    <t>M3</t>
  </si>
  <si>
    <t>M4</t>
  </si>
  <si>
    <t>WC</t>
  </si>
  <si>
    <t>BW</t>
  </si>
  <si>
    <t>1st</t>
  </si>
  <si>
    <t>2nd</t>
  </si>
  <si>
    <t>3rd</t>
  </si>
  <si>
    <t>Lifters</t>
  </si>
  <si>
    <t>U16</t>
  </si>
  <si>
    <t>U18</t>
  </si>
  <si>
    <t>U23</t>
  </si>
  <si>
    <t>EQ</t>
  </si>
  <si>
    <t>N</t>
  </si>
  <si>
    <t xml:space="preserve">Louie Pelicano        </t>
  </si>
  <si>
    <t xml:space="preserve">Lawrence Thomas        </t>
  </si>
  <si>
    <t xml:space="preserve">Nate Shaw        </t>
  </si>
  <si>
    <t xml:space="preserve">James McDonald        </t>
  </si>
  <si>
    <t xml:space="preserve">Roger Nevares-Pyrkov        </t>
  </si>
  <si>
    <t xml:space="preserve">Michael Hayes        </t>
  </si>
  <si>
    <t xml:space="preserve">David Sturman        </t>
  </si>
  <si>
    <t xml:space="preserve">Joao Curro        </t>
  </si>
  <si>
    <t xml:space="preserve">Ben Richens        </t>
  </si>
  <si>
    <t xml:space="preserve">Charlie McNamarra        </t>
  </si>
  <si>
    <t xml:space="preserve">Peter Hornyak        </t>
  </si>
  <si>
    <t xml:space="preserve">Mike Denzil        </t>
  </si>
  <si>
    <t xml:space="preserve">Bino Shala        </t>
  </si>
  <si>
    <t xml:space="preserve">Kent Ng        </t>
  </si>
  <si>
    <t xml:space="preserve">Ali Zaniel        </t>
  </si>
  <si>
    <t xml:space="preserve">Lewis Ball        </t>
  </si>
  <si>
    <t xml:space="preserve">Wade Lee        </t>
  </si>
  <si>
    <t xml:space="preserve">Eric Bassett        </t>
  </si>
  <si>
    <t xml:space="preserve">Alan Joseph        </t>
  </si>
  <si>
    <t xml:space="preserve">Nick Whiteford        </t>
  </si>
  <si>
    <t xml:space="preserve">Yano Moussavi        </t>
  </si>
  <si>
    <t xml:space="preserve">Leo Doubble        </t>
  </si>
  <si>
    <t xml:space="preserve">TS Adewale        </t>
  </si>
  <si>
    <t xml:space="preserve">Tony Allen        </t>
  </si>
  <si>
    <t xml:space="preserve">Jason Jackson        </t>
  </si>
  <si>
    <t xml:space="preserve">Nizaniel Beury        </t>
  </si>
  <si>
    <t xml:space="preserve">Ebenezer Osinowo        </t>
  </si>
  <si>
    <t xml:space="preserve">Michal Strzelecki        </t>
  </si>
  <si>
    <t xml:space="preserve">Adrian Ball        </t>
  </si>
  <si>
    <t xml:space="preserve">Didier Khan        </t>
  </si>
  <si>
    <t xml:space="preserve">Antony Ung        </t>
  </si>
  <si>
    <t xml:space="preserve">Saad Mahmood        </t>
  </si>
  <si>
    <t xml:space="preserve">Frederick Annan        </t>
  </si>
  <si>
    <t xml:space="preserve">Daniel Ben Choin        </t>
  </si>
  <si>
    <t xml:space="preserve">Tim Wheeler        </t>
  </si>
  <si>
    <t xml:space="preserve">Paul Marsh        </t>
  </si>
  <si>
    <t xml:space="preserve">Ivan Otim        </t>
  </si>
  <si>
    <t xml:space="preserve">Artjom Dashko        </t>
  </si>
  <si>
    <t xml:space="preserve">Jonathan Turner        </t>
  </si>
  <si>
    <t xml:space="preserve">Ron Karim        </t>
  </si>
  <si>
    <t xml:space="preserve">Reece Smith        </t>
  </si>
  <si>
    <t xml:space="preserve">Alex Pierides        </t>
  </si>
  <si>
    <t xml:space="preserve">Stephen McKibben        </t>
  </si>
  <si>
    <t xml:space="preserve">Chris Beight        </t>
  </si>
  <si>
    <t xml:space="preserve">Tom Celestin        </t>
  </si>
  <si>
    <t xml:space="preserve">Tom Dashko        </t>
  </si>
  <si>
    <t xml:space="preserve">Azha Akram        </t>
  </si>
  <si>
    <t xml:space="preserve">James Bartle        </t>
  </si>
  <si>
    <t xml:space="preserve">Hugo Duarte        </t>
  </si>
  <si>
    <t xml:space="preserve">Steven King        </t>
  </si>
  <si>
    <t xml:space="preserve">Nicholas Edmonds        </t>
  </si>
  <si>
    <t xml:space="preserve">David Rygielski        </t>
  </si>
  <si>
    <t xml:space="preserve">Rob Rees        </t>
  </si>
  <si>
    <t xml:space="preserve">Alex Kinnane        </t>
  </si>
  <si>
    <t xml:space="preserve">Paul Doherty </t>
  </si>
  <si>
    <t>Kieran Stubbins</t>
  </si>
  <si>
    <t>Reece Smith</t>
  </si>
  <si>
    <t>Ivan Otim</t>
  </si>
  <si>
    <t>Nina Vicera</t>
  </si>
  <si>
    <t>Diego Martinez</t>
  </si>
  <si>
    <t>Laura Porter</t>
  </si>
  <si>
    <t>Ellie Rahmani</t>
  </si>
  <si>
    <t>Ed Karim</t>
  </si>
  <si>
    <t>Stefan Osman</t>
  </si>
  <si>
    <t>David Adamo</t>
  </si>
  <si>
    <t>Lee Chedumbrun</t>
  </si>
  <si>
    <t>Tamim Husain</t>
  </si>
  <si>
    <t>Rebecca Heath</t>
  </si>
  <si>
    <t>Rebecca Lynn-Nicholson</t>
  </si>
  <si>
    <t>Hanna Cross</t>
  </si>
  <si>
    <t>Emily Przeslak</t>
  </si>
  <si>
    <t>Daniel Wilks</t>
  </si>
  <si>
    <t>Leah Grant</t>
  </si>
  <si>
    <t>Damian Jakubiec</t>
  </si>
  <si>
    <t>Sylvia Osei-Tutu</t>
  </si>
  <si>
    <t>Emma Gold</t>
  </si>
  <si>
    <t>Will Hayman</t>
  </si>
  <si>
    <t>Paola Roccuzzo</t>
  </si>
  <si>
    <t>Yano Moussavi</t>
  </si>
  <si>
    <t>Nichol Deaddis</t>
  </si>
  <si>
    <t>Ben Thornton-Smith</t>
  </si>
  <si>
    <t>John Corcoran</t>
  </si>
  <si>
    <t>David McWilliams</t>
  </si>
  <si>
    <t>Katariina Latvala</t>
  </si>
  <si>
    <t>David Pelta</t>
  </si>
  <si>
    <t>Rino Shala</t>
  </si>
  <si>
    <t>Kate Tyte</t>
  </si>
  <si>
    <t>Linda Kaminski</t>
  </si>
  <si>
    <t>Kasia Wozniak</t>
  </si>
  <si>
    <t>Erika Cule</t>
  </si>
  <si>
    <t>Chloe Whylie</t>
  </si>
  <si>
    <t>Ernie Parkes</t>
  </si>
  <si>
    <t>Julia Gawel</t>
  </si>
  <si>
    <t>Sarah Broadbent-Spence</t>
  </si>
  <si>
    <t>Nathaniel Beury</t>
  </si>
  <si>
    <t>Zoe Smales</t>
  </si>
  <si>
    <t>Harry Scott</t>
  </si>
  <si>
    <t>Ryan Josephs</t>
  </si>
  <si>
    <t>Jordan Scott</t>
  </si>
  <si>
    <t>Charlie Avery</t>
  </si>
  <si>
    <t>Ben Morgan</t>
  </si>
  <si>
    <t>Saad Mahmood</t>
  </si>
  <si>
    <t>Peter Keleher</t>
  </si>
  <si>
    <t>Antony Ung</t>
  </si>
  <si>
    <t>Jack Warbuton</t>
  </si>
  <si>
    <t>Tris Gibbons</t>
  </si>
  <si>
    <t>Freddie Maguire</t>
  </si>
  <si>
    <t>Alex Petrenco</t>
  </si>
  <si>
    <t>Jack Hazeldene</t>
  </si>
  <si>
    <t>Robert Rees</t>
  </si>
  <si>
    <t>Tom Celestine</t>
  </si>
  <si>
    <t>Acos Ashioti</t>
  </si>
  <si>
    <t>Eric Boama</t>
  </si>
  <si>
    <t>Elliot Davies</t>
  </si>
  <si>
    <t>George Maguire</t>
  </si>
  <si>
    <t>Peter Spence</t>
  </si>
  <si>
    <t>Paul Doherty</t>
  </si>
  <si>
    <t>Ife Aderoba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</si>
</sst>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;[Red]\(General\)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9" fontId="0" fillId="0" borderId="0" xfId="0" applyNumberFormat="1"/>
    <xf numFmtId="0" fontId="1" fillId="0" borderId="0" xfId="0" applyFont="1" applyAlignment="1">
      <alignment horizontal="center"/>
    </xf>
    <xf numFmtId="2" fontId="0" fillId="0" borderId="0" xfId="0" applyNumberFormat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showGridLines="0" tabSelected="1" zoomScale="85" zoomScaleNormal="85" workbookViewId="0">
      <pane xSplit="7" ySplit="3" topLeftCell="N4" activePane="bottomRight" state="frozen"/>
      <selection pane="topRight" activeCell="H1" sqref="H1"/>
      <selection pane="bottomLeft" activeCell="A4" sqref="A4"/>
      <selection pane="bottomRight" activeCell="V14" sqref="V14"/>
    </sheetView>
  </sheetViews>
  <sheetFormatPr defaultRowHeight="15" x14ac:dyDescent="0.25"/>
  <cols>
    <col min="1" max="1" width="3.28515625" style="13" customWidth="1"/>
    <col min="2" max="2" width="19.5703125" customWidth="1"/>
    <col min="3" max="3" width="7.7109375" bestFit="1" customWidth="1"/>
    <col min="4" max="4" width="5" bestFit="1" customWidth="1"/>
    <col min="5" max="5" width="4.42578125" bestFit="1" customWidth="1"/>
    <col min="6" max="6" width="6" style="1" bestFit="1" customWidth="1"/>
    <col min="7" max="7" width="6.42578125" style="1" customWidth="1"/>
  </cols>
  <sheetData>
    <row r="1" spans="1:20" ht="6" customHeight="1" x14ac:dyDescent="0.25"/>
    <row r="2" spans="1:20" x14ac:dyDescent="0.25">
      <c r="B2" s="2"/>
      <c r="C2" s="2"/>
      <c r="D2" s="2"/>
      <c r="E2" s="2"/>
      <c r="F2" s="2"/>
      <c r="G2" s="2"/>
      <c r="H2" s="19" t="s">
        <v>2</v>
      </c>
      <c r="I2" s="19"/>
      <c r="J2" s="19"/>
      <c r="K2" s="19" t="s">
        <v>3</v>
      </c>
      <c r="L2" s="19"/>
      <c r="M2" s="19"/>
      <c r="N2" s="19" t="s">
        <v>4</v>
      </c>
      <c r="O2" s="19"/>
      <c r="P2" s="19"/>
      <c r="Q2" s="2"/>
      <c r="R2" s="2"/>
    </row>
    <row r="3" spans="1:20" x14ac:dyDescent="0.25">
      <c r="A3" s="13">
        <f>COUNTA(B4:B1048576)</f>
        <v>63</v>
      </c>
      <c r="B3" s="3" t="s">
        <v>34</v>
      </c>
      <c r="C3" s="2" t="s">
        <v>0</v>
      </c>
      <c r="D3" s="11" t="s">
        <v>38</v>
      </c>
      <c r="E3" s="2" t="s">
        <v>1</v>
      </c>
      <c r="F3" s="2" t="s">
        <v>29</v>
      </c>
      <c r="G3" s="2" t="s">
        <v>30</v>
      </c>
      <c r="H3" s="2" t="s">
        <v>31</v>
      </c>
      <c r="I3" s="2" t="s">
        <v>32</v>
      </c>
      <c r="J3" s="2" t="s">
        <v>33</v>
      </c>
      <c r="K3" s="2" t="s">
        <v>31</v>
      </c>
      <c r="L3" s="2" t="s">
        <v>32</v>
      </c>
      <c r="M3" s="2" t="s">
        <v>33</v>
      </c>
      <c r="N3" s="2" t="s">
        <v>31</v>
      </c>
      <c r="O3" s="2" t="s">
        <v>32</v>
      </c>
      <c r="P3" s="2" t="s">
        <v>33</v>
      </c>
      <c r="Q3" s="2" t="s">
        <v>5</v>
      </c>
      <c r="R3" s="2" t="s">
        <v>6</v>
      </c>
    </row>
    <row r="4" spans="1:20" x14ac:dyDescent="0.25">
      <c r="A4" s="14">
        <v>4</v>
      </c>
      <c r="B4" t="s">
        <v>107</v>
      </c>
      <c r="C4" s="1" t="s">
        <v>8</v>
      </c>
      <c r="D4" s="1" t="s">
        <v>39</v>
      </c>
      <c r="E4" s="1"/>
      <c r="F4" s="1" t="str">
        <f>IF(C4="Female",VLOOKUP(G4,Sheet2!$E$3:$F$9,2),VLOOKUP(G4,Sheet2!$B$3:$C$10,2))</f>
        <v>47kg</v>
      </c>
      <c r="G4" s="1">
        <v>45.3</v>
      </c>
      <c r="H4" s="6">
        <v>90</v>
      </c>
      <c r="I4" s="6">
        <v>95</v>
      </c>
      <c r="J4" s="6">
        <v>-98.5</v>
      </c>
      <c r="K4" s="6">
        <v>52.5</v>
      </c>
      <c r="L4" s="6">
        <v>55</v>
      </c>
      <c r="M4" s="6">
        <v>57.5</v>
      </c>
      <c r="N4" s="6">
        <v>107.5</v>
      </c>
      <c r="O4" s="6">
        <v>117.5</v>
      </c>
      <c r="P4" s="6">
        <v>122.5</v>
      </c>
      <c r="Q4" s="1">
        <f t="shared" ref="Q4:Q35" si="0">IF(OR(MAX(H4:J4)&lt;=0,MAX(K4:M4)&lt;=0,MAX(N4:P4)&lt;=0),0,MAX(H4:J4)+MAX(K4:M4)+MAX(N4:P4))</f>
        <v>275</v>
      </c>
      <c r="R4" s="8">
        <f t="shared" ref="R4:R35" si="1">WilksFormula(C4,G4,Q4)</f>
        <v>379.61906887658392</v>
      </c>
    </row>
    <row r="5" spans="1:20" x14ac:dyDescent="0.25">
      <c r="A5" s="14">
        <v>6</v>
      </c>
      <c r="B5" s="4" t="s">
        <v>110</v>
      </c>
      <c r="C5" s="5" t="s">
        <v>8</v>
      </c>
      <c r="D5" s="5" t="s">
        <v>39</v>
      </c>
      <c r="E5" s="5"/>
      <c r="F5" s="5" t="str">
        <f>IF(C5="Female",VLOOKUP(G5,Sheet2!$E$3:$F$9,2),VLOOKUP(G5,Sheet2!$B$3:$C$10,2))</f>
        <v>52kg</v>
      </c>
      <c r="G5" s="5">
        <v>49.3</v>
      </c>
      <c r="H5" s="7">
        <v>72.5</v>
      </c>
      <c r="I5" s="7">
        <v>77.5</v>
      </c>
      <c r="J5" s="7">
        <v>82.5</v>
      </c>
      <c r="K5" s="7">
        <v>42.5</v>
      </c>
      <c r="L5" s="7">
        <v>47.5</v>
      </c>
      <c r="M5" s="7">
        <v>-50</v>
      </c>
      <c r="N5" s="7">
        <v>100</v>
      </c>
      <c r="O5" s="7">
        <v>107.5</v>
      </c>
      <c r="P5" s="7">
        <v>115</v>
      </c>
      <c r="Q5" s="5">
        <f t="shared" si="0"/>
        <v>245</v>
      </c>
      <c r="R5" s="9">
        <f t="shared" si="1"/>
        <v>318.1010000193761</v>
      </c>
      <c r="T5" s="12"/>
    </row>
    <row r="6" spans="1:20" x14ac:dyDescent="0.25">
      <c r="A6" s="14">
        <v>7</v>
      </c>
      <c r="B6" t="s">
        <v>127</v>
      </c>
      <c r="C6" s="1" t="s">
        <v>8</v>
      </c>
      <c r="D6" s="1" t="s">
        <v>39</v>
      </c>
      <c r="E6" s="1"/>
      <c r="F6" s="1" t="str">
        <f>IF(C6="Female",VLOOKUP(G6,Sheet2!$E$3:$F$9,2),VLOOKUP(G6,Sheet2!$B$3:$C$10,2))</f>
        <v>52kg</v>
      </c>
      <c r="G6" s="1">
        <v>48.7</v>
      </c>
      <c r="H6" s="6">
        <v>70</v>
      </c>
      <c r="I6" s="6">
        <v>75</v>
      </c>
      <c r="J6" s="6">
        <v>80</v>
      </c>
      <c r="K6" s="6">
        <v>32.5</v>
      </c>
      <c r="L6" s="6">
        <v>-37.5</v>
      </c>
      <c r="M6" s="6">
        <v>37.5</v>
      </c>
      <c r="N6" s="6">
        <v>95</v>
      </c>
      <c r="O6" s="6">
        <v>100</v>
      </c>
      <c r="P6" s="6">
        <v>105</v>
      </c>
      <c r="Q6" s="1">
        <f t="shared" si="0"/>
        <v>222.5</v>
      </c>
      <c r="R6" s="8">
        <f t="shared" si="1"/>
        <v>291.54380511696428</v>
      </c>
    </row>
    <row r="7" spans="1:20" x14ac:dyDescent="0.25">
      <c r="A7" s="14">
        <v>5</v>
      </c>
      <c r="B7" s="4" t="s">
        <v>98</v>
      </c>
      <c r="C7" s="5" t="s">
        <v>8</v>
      </c>
      <c r="D7" s="5" t="s">
        <v>39</v>
      </c>
      <c r="E7" s="5"/>
      <c r="F7" s="5" t="str">
        <f>IF(C7="Female",VLOOKUP(G7,Sheet2!$E$3:$F$9,2),VLOOKUP(G7,Sheet2!$B$3:$C$10,2))</f>
        <v>57kg</v>
      </c>
      <c r="G7" s="5">
        <v>56</v>
      </c>
      <c r="H7" s="7">
        <v>-80</v>
      </c>
      <c r="I7" s="7">
        <v>80</v>
      </c>
      <c r="J7" s="7">
        <v>85</v>
      </c>
      <c r="K7" s="7">
        <v>52.5</v>
      </c>
      <c r="L7" s="7">
        <v>57.5</v>
      </c>
      <c r="M7" s="7">
        <v>60</v>
      </c>
      <c r="N7" s="7">
        <v>100</v>
      </c>
      <c r="O7" s="7">
        <v>-110</v>
      </c>
      <c r="P7" s="7">
        <v>110</v>
      </c>
      <c r="Q7" s="5">
        <f t="shared" si="0"/>
        <v>255</v>
      </c>
      <c r="R7" s="9">
        <f t="shared" si="1"/>
        <v>300.03430211437887</v>
      </c>
      <c r="T7" s="12"/>
    </row>
    <row r="8" spans="1:20" x14ac:dyDescent="0.25">
      <c r="A8" s="14">
        <v>5</v>
      </c>
      <c r="B8" t="s">
        <v>108</v>
      </c>
      <c r="C8" s="1" t="s">
        <v>8</v>
      </c>
      <c r="D8" s="1" t="s">
        <v>39</v>
      </c>
      <c r="E8" s="1"/>
      <c r="F8" s="1" t="str">
        <f>IF(C8="Female",VLOOKUP(G8,Sheet2!$E$3:$F$9,2),VLOOKUP(G8,Sheet2!$B$3:$C$10,2))</f>
        <v>63kg</v>
      </c>
      <c r="G8" s="1">
        <v>61.2</v>
      </c>
      <c r="H8" s="6">
        <v>110</v>
      </c>
      <c r="I8" s="6">
        <v>117.5</v>
      </c>
      <c r="J8" s="6">
        <v>122.5</v>
      </c>
      <c r="K8" s="6">
        <v>55</v>
      </c>
      <c r="L8" s="6">
        <v>60</v>
      </c>
      <c r="M8" s="6">
        <v>-62.5</v>
      </c>
      <c r="N8" s="6">
        <v>120</v>
      </c>
      <c r="O8" s="6">
        <v>132.5</v>
      </c>
      <c r="P8" s="6">
        <v>-142.5</v>
      </c>
      <c r="Q8" s="1">
        <f t="shared" si="0"/>
        <v>315</v>
      </c>
      <c r="R8" s="8">
        <f t="shared" si="1"/>
        <v>345.86269386527573</v>
      </c>
    </row>
    <row r="9" spans="1:20" x14ac:dyDescent="0.25">
      <c r="A9" s="14">
        <v>8</v>
      </c>
      <c r="B9" s="4" t="s">
        <v>112</v>
      </c>
      <c r="C9" s="5" t="s">
        <v>8</v>
      </c>
      <c r="D9" s="5" t="s">
        <v>39</v>
      </c>
      <c r="E9" s="5"/>
      <c r="F9" s="5" t="str">
        <f>IF(C9="Female",VLOOKUP(G9,Sheet2!$E$3:$F$9,2),VLOOKUP(G9,Sheet2!$B$3:$C$10,2))</f>
        <v>63kg</v>
      </c>
      <c r="G9" s="5">
        <v>61.1</v>
      </c>
      <c r="H9" s="7">
        <v>110</v>
      </c>
      <c r="I9" s="7">
        <v>115</v>
      </c>
      <c r="J9" s="7">
        <v>-120</v>
      </c>
      <c r="K9" s="7">
        <v>50</v>
      </c>
      <c r="L9" s="7">
        <v>55</v>
      </c>
      <c r="M9" s="7">
        <v>-60</v>
      </c>
      <c r="N9" s="7">
        <v>120</v>
      </c>
      <c r="O9" s="7">
        <v>135</v>
      </c>
      <c r="P9" s="7">
        <v>-142.5</v>
      </c>
      <c r="Q9" s="5">
        <f t="shared" si="0"/>
        <v>305</v>
      </c>
      <c r="R9" s="9">
        <f t="shared" si="1"/>
        <v>335.30427078254252</v>
      </c>
      <c r="T9" s="12"/>
    </row>
    <row r="10" spans="1:20" x14ac:dyDescent="0.25">
      <c r="A10" s="14">
        <v>7</v>
      </c>
      <c r="B10" t="s">
        <v>123</v>
      </c>
      <c r="C10" s="1" t="s">
        <v>8</v>
      </c>
      <c r="D10" s="1" t="s">
        <v>39</v>
      </c>
      <c r="E10" s="1"/>
      <c r="F10" s="1" t="str">
        <f>IF(C10="Female",VLOOKUP(G10,Sheet2!$E$3:$F$9,2),VLOOKUP(G10,Sheet2!$B$3:$C$10,2))</f>
        <v>63kg</v>
      </c>
      <c r="G10" s="1">
        <v>62.2</v>
      </c>
      <c r="H10" s="6">
        <v>110</v>
      </c>
      <c r="I10" s="6">
        <v>115</v>
      </c>
      <c r="J10" s="6">
        <v>-120</v>
      </c>
      <c r="K10" s="6">
        <v>57.5</v>
      </c>
      <c r="L10" s="6">
        <v>62.5</v>
      </c>
      <c r="M10" s="6">
        <v>65</v>
      </c>
      <c r="N10" s="6">
        <v>100</v>
      </c>
      <c r="O10" s="6">
        <v>107.5</v>
      </c>
      <c r="P10" s="6">
        <v>-110</v>
      </c>
      <c r="Q10" s="1">
        <f t="shared" si="0"/>
        <v>287.5</v>
      </c>
      <c r="R10" s="8">
        <f t="shared" si="1"/>
        <v>311.77533747999257</v>
      </c>
    </row>
    <row r="11" spans="1:20" x14ac:dyDescent="0.25">
      <c r="A11" s="14">
        <v>7</v>
      </c>
      <c r="B11" s="4" t="s">
        <v>129</v>
      </c>
      <c r="C11" s="5" t="s">
        <v>8</v>
      </c>
      <c r="D11" s="5" t="s">
        <v>39</v>
      </c>
      <c r="E11" s="5"/>
      <c r="F11" s="5" t="str">
        <f>IF(C11="Female",VLOOKUP(G11,Sheet2!$E$3:$F$9,2),VLOOKUP(G11,Sheet2!$B$3:$C$10,2))</f>
        <v>63kg</v>
      </c>
      <c r="G11" s="5">
        <v>59.1</v>
      </c>
      <c r="H11" s="7">
        <v>80</v>
      </c>
      <c r="I11" s="7">
        <v>90</v>
      </c>
      <c r="J11" s="7">
        <v>95</v>
      </c>
      <c r="K11" s="7">
        <v>37.5</v>
      </c>
      <c r="L11" s="7">
        <v>-42.5</v>
      </c>
      <c r="M11" s="7">
        <v>42.5</v>
      </c>
      <c r="N11" s="7">
        <v>110</v>
      </c>
      <c r="O11" s="7">
        <v>115</v>
      </c>
      <c r="P11" s="7">
        <v>120</v>
      </c>
      <c r="Q11" s="5">
        <f t="shared" si="0"/>
        <v>257.5</v>
      </c>
      <c r="R11" s="9">
        <f t="shared" si="1"/>
        <v>290.47295396903365</v>
      </c>
      <c r="T11" s="12"/>
    </row>
    <row r="12" spans="1:20" x14ac:dyDescent="0.25">
      <c r="A12" s="14">
        <v>6</v>
      </c>
      <c r="B12" t="s">
        <v>135</v>
      </c>
      <c r="C12" s="1" t="s">
        <v>8</v>
      </c>
      <c r="D12" s="1" t="s">
        <v>39</v>
      </c>
      <c r="E12" s="1"/>
      <c r="F12" s="1" t="str">
        <f>IF(C12="Female",VLOOKUP(G12,Sheet2!$E$3:$F$9,2),VLOOKUP(G12,Sheet2!$B$3:$C$10,2))</f>
        <v>63kg</v>
      </c>
      <c r="G12" s="1">
        <v>61.7</v>
      </c>
      <c r="H12" s="6">
        <v>67.5</v>
      </c>
      <c r="I12" s="6">
        <v>75</v>
      </c>
      <c r="J12" s="6">
        <v>80</v>
      </c>
      <c r="K12" s="6">
        <v>42.5</v>
      </c>
      <c r="L12" s="6">
        <v>47.5</v>
      </c>
      <c r="M12" s="6">
        <v>52.5</v>
      </c>
      <c r="N12" s="6">
        <v>80</v>
      </c>
      <c r="O12" s="6">
        <v>87.5</v>
      </c>
      <c r="P12" s="6">
        <v>92.5</v>
      </c>
      <c r="Q12" s="1">
        <f t="shared" si="0"/>
        <v>225</v>
      </c>
      <c r="R12" s="8">
        <f t="shared" si="1"/>
        <v>245.50748765627893</v>
      </c>
    </row>
    <row r="13" spans="1:20" x14ac:dyDescent="0.25">
      <c r="A13" s="14">
        <v>7</v>
      </c>
      <c r="B13" s="4" t="s">
        <v>109</v>
      </c>
      <c r="C13" s="5" t="s">
        <v>8</v>
      </c>
      <c r="D13" s="5" t="s">
        <v>39</v>
      </c>
      <c r="E13" s="5"/>
      <c r="F13" s="5" t="str">
        <f>IF(C13="Female",VLOOKUP(G13,Sheet2!$E$3:$F$9,2),VLOOKUP(G13,Sheet2!$B$3:$C$10,2))</f>
        <v>63kg</v>
      </c>
      <c r="G13" s="5">
        <v>61</v>
      </c>
      <c r="H13" s="7">
        <v>70</v>
      </c>
      <c r="I13" s="7">
        <v>75</v>
      </c>
      <c r="J13" s="7">
        <v>80</v>
      </c>
      <c r="K13" s="7">
        <v>37.5</v>
      </c>
      <c r="L13" s="7">
        <v>42.5</v>
      </c>
      <c r="M13" s="7">
        <v>45</v>
      </c>
      <c r="N13" s="7">
        <v>80</v>
      </c>
      <c r="O13" s="7">
        <v>90</v>
      </c>
      <c r="P13" s="7">
        <v>100</v>
      </c>
      <c r="Q13" s="5">
        <f t="shared" si="0"/>
        <v>225</v>
      </c>
      <c r="R13" s="9">
        <f t="shared" si="1"/>
        <v>247.66756552836938</v>
      </c>
      <c r="T13" s="12"/>
    </row>
    <row r="14" spans="1:20" x14ac:dyDescent="0.25">
      <c r="A14" s="14">
        <v>6</v>
      </c>
      <c r="B14" t="s">
        <v>126</v>
      </c>
      <c r="C14" s="1" t="s">
        <v>8</v>
      </c>
      <c r="D14" s="1" t="s">
        <v>39</v>
      </c>
      <c r="E14" s="1"/>
      <c r="F14" s="1" t="str">
        <f>IF(C14="Female",VLOOKUP(G14,Sheet2!$E$3:$F$9,2),VLOOKUP(G14,Sheet2!$B$3:$C$10,2))</f>
        <v>63kg</v>
      </c>
      <c r="G14" s="1">
        <v>60.4</v>
      </c>
      <c r="H14" s="6">
        <v>60</v>
      </c>
      <c r="I14" s="6">
        <v>65</v>
      </c>
      <c r="J14" s="6">
        <v>70</v>
      </c>
      <c r="K14" s="6">
        <v>37.5</v>
      </c>
      <c r="L14" s="6">
        <v>-42.5</v>
      </c>
      <c r="M14" s="6">
        <v>42.5</v>
      </c>
      <c r="N14" s="6">
        <v>90</v>
      </c>
      <c r="O14" s="6">
        <v>100</v>
      </c>
      <c r="P14" s="6">
        <v>102.5</v>
      </c>
      <c r="Q14" s="1">
        <f t="shared" si="0"/>
        <v>215</v>
      </c>
      <c r="R14" s="8">
        <f t="shared" si="1"/>
        <v>238.47139292783672</v>
      </c>
    </row>
    <row r="15" spans="1:20" x14ac:dyDescent="0.25">
      <c r="A15" s="14">
        <v>8</v>
      </c>
      <c r="B15" s="4" t="s">
        <v>128</v>
      </c>
      <c r="C15" s="5" t="s">
        <v>8</v>
      </c>
      <c r="D15" s="5" t="s">
        <v>39</v>
      </c>
      <c r="E15" s="5"/>
      <c r="F15" s="5" t="str">
        <f>IF(C15="Female",VLOOKUP(G15,Sheet2!$E$3:$F$9,2),VLOOKUP(G15,Sheet2!$B$3:$C$10,2))</f>
        <v>63kg</v>
      </c>
      <c r="G15" s="5">
        <v>61.5</v>
      </c>
      <c r="H15" s="7">
        <v>60</v>
      </c>
      <c r="I15" s="7">
        <v>65</v>
      </c>
      <c r="J15" s="7">
        <v>70</v>
      </c>
      <c r="K15" s="7">
        <v>32.5</v>
      </c>
      <c r="L15" s="7">
        <v>35</v>
      </c>
      <c r="M15" s="7">
        <v>-37.5</v>
      </c>
      <c r="N15" s="7">
        <v>90</v>
      </c>
      <c r="O15" s="7">
        <v>-95</v>
      </c>
      <c r="P15" s="7">
        <v>-95</v>
      </c>
      <c r="Q15" s="5">
        <f t="shared" si="0"/>
        <v>195</v>
      </c>
      <c r="R15" s="9">
        <f t="shared" si="1"/>
        <v>213.30317097462009</v>
      </c>
      <c r="T15" s="12"/>
    </row>
    <row r="16" spans="1:20" x14ac:dyDescent="0.25">
      <c r="A16" s="15">
        <v>5</v>
      </c>
      <c r="B16" t="s">
        <v>100</v>
      </c>
      <c r="C16" s="1" t="s">
        <v>8</v>
      </c>
      <c r="D16" s="1" t="s">
        <v>39</v>
      </c>
      <c r="E16" s="1"/>
      <c r="F16" s="1" t="str">
        <f>IF(C16="Female",VLOOKUP(G16,Sheet2!$E$3:$F$9,2),VLOOKUP(G16,Sheet2!$B$3:$C$10,2))</f>
        <v>72kg</v>
      </c>
      <c r="G16" s="1">
        <v>71</v>
      </c>
      <c r="H16" s="6">
        <v>90</v>
      </c>
      <c r="I16" s="6">
        <v>100</v>
      </c>
      <c r="J16" s="6">
        <v>-102.5</v>
      </c>
      <c r="K16" s="6">
        <v>50</v>
      </c>
      <c r="L16" s="6">
        <v>52.5</v>
      </c>
      <c r="M16" s="6">
        <v>55</v>
      </c>
      <c r="N16" s="6">
        <v>110</v>
      </c>
      <c r="O16" s="6">
        <v>-120</v>
      </c>
      <c r="P16" s="6">
        <v>120</v>
      </c>
      <c r="Q16" s="1">
        <f t="shared" si="0"/>
        <v>275</v>
      </c>
      <c r="R16" s="8">
        <f t="shared" si="1"/>
        <v>270.94280663942857</v>
      </c>
    </row>
    <row r="17" spans="1:20" x14ac:dyDescent="0.25">
      <c r="A17" s="15">
        <v>7</v>
      </c>
      <c r="B17" s="4" t="s">
        <v>132</v>
      </c>
      <c r="C17" s="5" t="s">
        <v>8</v>
      </c>
      <c r="D17" s="5" t="s">
        <v>39</v>
      </c>
      <c r="E17" s="5"/>
      <c r="F17" s="5" t="str">
        <f>IF(C17="Female",VLOOKUP(G17,Sheet2!$E$3:$F$9,2),VLOOKUP(G17,Sheet2!$B$3:$C$10,2))</f>
        <v>72kg</v>
      </c>
      <c r="G17" s="5">
        <v>64.3</v>
      </c>
      <c r="H17" s="7">
        <v>80</v>
      </c>
      <c r="I17" s="7">
        <v>85</v>
      </c>
      <c r="J17" s="7">
        <v>90</v>
      </c>
      <c r="K17" s="7">
        <v>50</v>
      </c>
      <c r="L17" s="7">
        <v>52.5</v>
      </c>
      <c r="M17" s="7">
        <v>55</v>
      </c>
      <c r="N17" s="7">
        <v>100</v>
      </c>
      <c r="O17" s="7">
        <v>110</v>
      </c>
      <c r="P17" s="7">
        <v>115</v>
      </c>
      <c r="Q17" s="5">
        <f t="shared" si="0"/>
        <v>260</v>
      </c>
      <c r="R17" s="9">
        <f t="shared" si="1"/>
        <v>274.97270686495335</v>
      </c>
      <c r="T17" s="12"/>
    </row>
    <row r="18" spans="1:20" x14ac:dyDescent="0.25">
      <c r="A18" s="15">
        <v>8</v>
      </c>
      <c r="B18" t="s">
        <v>101</v>
      </c>
      <c r="C18" s="1" t="s">
        <v>8</v>
      </c>
      <c r="D18" s="1" t="s">
        <v>39</v>
      </c>
      <c r="E18" s="1"/>
      <c r="F18" s="1" t="str">
        <f>IF(C18="Female",VLOOKUP(G18,Sheet2!$E$3:$F$9,2),VLOOKUP(G18,Sheet2!$B$3:$C$10,2))</f>
        <v>84kg</v>
      </c>
      <c r="G18" s="1">
        <v>79.900000000000006</v>
      </c>
      <c r="H18" s="6">
        <v>90</v>
      </c>
      <c r="I18" s="6">
        <v>97.5</v>
      </c>
      <c r="J18" s="6">
        <v>102.5</v>
      </c>
      <c r="K18" s="6">
        <v>47.5</v>
      </c>
      <c r="L18" s="6">
        <v>50</v>
      </c>
      <c r="M18" s="6">
        <v>-52.5</v>
      </c>
      <c r="N18" s="6">
        <v>120</v>
      </c>
      <c r="O18" s="6">
        <v>130</v>
      </c>
      <c r="P18" s="6">
        <v>-135</v>
      </c>
      <c r="Q18" s="1">
        <f t="shared" si="0"/>
        <v>282.5</v>
      </c>
      <c r="R18" s="8">
        <f t="shared" si="1"/>
        <v>258.67016007755757</v>
      </c>
    </row>
    <row r="19" spans="1:20" x14ac:dyDescent="0.25">
      <c r="A19" s="15">
        <v>7</v>
      </c>
      <c r="B19" s="4" t="s">
        <v>133</v>
      </c>
      <c r="C19" s="5" t="s">
        <v>8</v>
      </c>
      <c r="D19" s="5" t="s">
        <v>39</v>
      </c>
      <c r="E19" s="5"/>
      <c r="F19" s="5" t="str">
        <f>IF(C19="Female",VLOOKUP(G19,Sheet2!$E$3:$F$9,2),VLOOKUP(G19,Sheet2!$B$3:$C$10,2))</f>
        <v>84kg</v>
      </c>
      <c r="G19" s="5">
        <v>74</v>
      </c>
      <c r="H19" s="7">
        <v>82.5</v>
      </c>
      <c r="I19" s="7">
        <v>92.5</v>
      </c>
      <c r="J19" s="7">
        <v>97.5</v>
      </c>
      <c r="K19" s="7">
        <v>35</v>
      </c>
      <c r="L19" s="7">
        <v>42.5</v>
      </c>
      <c r="M19" s="7">
        <v>-45</v>
      </c>
      <c r="N19" s="7">
        <v>115</v>
      </c>
      <c r="O19" s="7">
        <v>122.5</v>
      </c>
      <c r="P19" s="7">
        <v>130</v>
      </c>
      <c r="Q19" s="5">
        <f t="shared" si="0"/>
        <v>270</v>
      </c>
      <c r="R19" s="9">
        <f t="shared" si="1"/>
        <v>258.86223225789274</v>
      </c>
      <c r="T19" s="12"/>
    </row>
    <row r="20" spans="1:20" x14ac:dyDescent="0.25">
      <c r="A20" s="15">
        <v>5</v>
      </c>
      <c r="B20" t="s">
        <v>115</v>
      </c>
      <c r="C20" s="1" t="s">
        <v>8</v>
      </c>
      <c r="D20" s="1" t="s">
        <v>39</v>
      </c>
      <c r="E20" s="1"/>
      <c r="F20" s="1" t="str">
        <f>IF(C20="Female",VLOOKUP(G20,Sheet2!$E$3:$F$9,2),VLOOKUP(G20,Sheet2!$B$3:$C$10,2))</f>
        <v>84kg</v>
      </c>
      <c r="G20" s="1">
        <v>75.3</v>
      </c>
      <c r="H20" s="6">
        <v>75</v>
      </c>
      <c r="I20" s="6">
        <v>85</v>
      </c>
      <c r="J20" s="6">
        <v>95</v>
      </c>
      <c r="K20" s="6">
        <v>47.5</v>
      </c>
      <c r="L20" s="6">
        <v>-50</v>
      </c>
      <c r="M20" s="6">
        <v>-50</v>
      </c>
      <c r="N20" s="6">
        <v>90</v>
      </c>
      <c r="O20" s="6">
        <v>105</v>
      </c>
      <c r="P20" s="6">
        <v>115</v>
      </c>
      <c r="Q20" s="1">
        <f t="shared" si="0"/>
        <v>257.5</v>
      </c>
      <c r="R20" s="8">
        <f t="shared" si="1"/>
        <v>244.18093034378597</v>
      </c>
    </row>
    <row r="21" spans="1:20" x14ac:dyDescent="0.25">
      <c r="A21" s="15">
        <v>8</v>
      </c>
      <c r="B21" s="4" t="s">
        <v>130</v>
      </c>
      <c r="C21" s="5" t="s">
        <v>8</v>
      </c>
      <c r="D21" s="5" t="s">
        <v>39</v>
      </c>
      <c r="E21" s="5"/>
      <c r="F21" s="5" t="str">
        <f>IF(C21="Female",VLOOKUP(G21,Sheet2!$E$3:$F$9,2),VLOOKUP(G21,Sheet2!$B$3:$C$10,2))</f>
        <v>84+kg</v>
      </c>
      <c r="G21" s="5">
        <v>94.1</v>
      </c>
      <c r="H21" s="7">
        <v>130</v>
      </c>
      <c r="I21" s="7">
        <v>140</v>
      </c>
      <c r="J21" s="7">
        <v>-145</v>
      </c>
      <c r="K21" s="7">
        <v>75</v>
      </c>
      <c r="L21" s="7">
        <v>-80</v>
      </c>
      <c r="M21" s="7">
        <v>80</v>
      </c>
      <c r="N21" s="7">
        <v>130</v>
      </c>
      <c r="O21" s="7">
        <v>140</v>
      </c>
      <c r="P21" s="7">
        <v>150</v>
      </c>
      <c r="Q21" s="5">
        <f t="shared" si="0"/>
        <v>370</v>
      </c>
      <c r="R21" s="9">
        <f t="shared" si="1"/>
        <v>314.22918103865698</v>
      </c>
      <c r="T21" s="12"/>
    </row>
    <row r="22" spans="1:20" x14ac:dyDescent="0.25">
      <c r="A22" s="15">
        <v>8</v>
      </c>
      <c r="B22" t="s">
        <v>114</v>
      </c>
      <c r="C22" s="1" t="s">
        <v>8</v>
      </c>
      <c r="D22" s="1" t="s">
        <v>39</v>
      </c>
      <c r="E22" s="1"/>
      <c r="F22" s="1" t="str">
        <f>IF(C22="Female",VLOOKUP(G22,Sheet2!$E$3:$F$9,2),VLOOKUP(G22,Sheet2!$B$3:$C$10,2))</f>
        <v>84+kg</v>
      </c>
      <c r="G22" s="1">
        <v>106.9</v>
      </c>
      <c r="H22" s="6">
        <v>100</v>
      </c>
      <c r="I22" s="6">
        <v>110</v>
      </c>
      <c r="J22" s="6">
        <v>120</v>
      </c>
      <c r="K22" s="6">
        <v>77.5</v>
      </c>
      <c r="L22" s="6">
        <v>80</v>
      </c>
      <c r="M22" s="6">
        <v>82.5</v>
      </c>
      <c r="N22" s="6">
        <v>120</v>
      </c>
      <c r="O22" s="6">
        <v>135</v>
      </c>
      <c r="P22" s="6">
        <v>145</v>
      </c>
      <c r="Q22" s="1">
        <f t="shared" si="0"/>
        <v>347.5</v>
      </c>
      <c r="R22" s="8">
        <f t="shared" si="1"/>
        <v>284.33240787456634</v>
      </c>
    </row>
    <row r="23" spans="1:20" x14ac:dyDescent="0.25">
      <c r="A23" s="15">
        <v>7</v>
      </c>
      <c r="B23" s="4" t="s">
        <v>117</v>
      </c>
      <c r="C23" s="5" t="s">
        <v>8</v>
      </c>
      <c r="D23" s="5" t="s">
        <v>39</v>
      </c>
      <c r="E23" s="5"/>
      <c r="F23" s="5" t="str">
        <f>IF(C23="Female",VLOOKUP(G23,Sheet2!$E$3:$F$9,2),VLOOKUP(G23,Sheet2!$B$3:$C$10,2))</f>
        <v>84+kg</v>
      </c>
      <c r="G23" s="5">
        <v>95</v>
      </c>
      <c r="H23" s="7">
        <v>125</v>
      </c>
      <c r="I23" s="7">
        <v>132.5</v>
      </c>
      <c r="J23" s="7">
        <v>-137.5</v>
      </c>
      <c r="K23" s="7">
        <v>67.5</v>
      </c>
      <c r="L23" s="7">
        <v>72.5</v>
      </c>
      <c r="M23" s="7">
        <v>-75</v>
      </c>
      <c r="N23" s="7">
        <v>130</v>
      </c>
      <c r="O23" s="7">
        <v>137.5</v>
      </c>
      <c r="P23" s="7">
        <v>-145</v>
      </c>
      <c r="Q23" s="5">
        <f t="shared" si="0"/>
        <v>342.5</v>
      </c>
      <c r="R23" s="9">
        <f t="shared" si="1"/>
        <v>289.89186889952367</v>
      </c>
      <c r="T23" s="12"/>
    </row>
    <row r="24" spans="1:20" x14ac:dyDescent="0.25">
      <c r="A24" s="16">
        <v>6</v>
      </c>
      <c r="B24" t="s">
        <v>119</v>
      </c>
      <c r="C24" s="1" t="s">
        <v>7</v>
      </c>
      <c r="D24" s="1" t="s">
        <v>39</v>
      </c>
      <c r="E24" s="1"/>
      <c r="F24" s="1" t="str">
        <f>IF(C24="Female",VLOOKUP(G24,Sheet2!$E$3:$F$9,2),VLOOKUP(G24,Sheet2!$B$3:$C$10,2))</f>
        <v>66kg</v>
      </c>
      <c r="G24" s="1">
        <v>65.3</v>
      </c>
      <c r="H24" s="6">
        <v>150</v>
      </c>
      <c r="I24" s="6">
        <v>-160</v>
      </c>
      <c r="J24" s="6">
        <v>160</v>
      </c>
      <c r="K24" s="6">
        <v>90</v>
      </c>
      <c r="L24" s="6">
        <v>95</v>
      </c>
      <c r="M24" s="6">
        <v>-100</v>
      </c>
      <c r="N24" s="6">
        <v>160</v>
      </c>
      <c r="O24" s="6">
        <v>175</v>
      </c>
      <c r="P24" s="6">
        <v>190</v>
      </c>
      <c r="Q24" s="1">
        <f t="shared" si="0"/>
        <v>445</v>
      </c>
      <c r="R24" s="8">
        <f t="shared" si="1"/>
        <v>352.50703537804509</v>
      </c>
    </row>
    <row r="25" spans="1:20" x14ac:dyDescent="0.25">
      <c r="A25" s="16">
        <v>8</v>
      </c>
      <c r="B25" s="4" t="s">
        <v>105</v>
      </c>
      <c r="C25" s="5" t="s">
        <v>7</v>
      </c>
      <c r="D25" s="5" t="s">
        <v>39</v>
      </c>
      <c r="E25" s="5"/>
      <c r="F25" s="5" t="str">
        <f>IF(C25="Female",VLOOKUP(G25,Sheet2!$E$3:$F$9,2),VLOOKUP(G25,Sheet2!$B$3:$C$10,2))</f>
        <v>66kg</v>
      </c>
      <c r="G25" s="5">
        <v>63.1</v>
      </c>
      <c r="H25" s="7">
        <v>115</v>
      </c>
      <c r="I25" s="7">
        <v>122.5</v>
      </c>
      <c r="J25" s="7">
        <v>127.5</v>
      </c>
      <c r="K25" s="7">
        <v>80</v>
      </c>
      <c r="L25" s="7">
        <v>85</v>
      </c>
      <c r="M25" s="7">
        <v>90</v>
      </c>
      <c r="N25" s="7">
        <v>180</v>
      </c>
      <c r="O25" s="7">
        <v>190</v>
      </c>
      <c r="P25" s="7">
        <v>195</v>
      </c>
      <c r="Q25" s="5">
        <f t="shared" si="0"/>
        <v>412.5</v>
      </c>
      <c r="R25" s="9">
        <f t="shared" si="1"/>
        <v>336.4043154129883</v>
      </c>
      <c r="T25" s="12"/>
    </row>
    <row r="26" spans="1:20" x14ac:dyDescent="0.25">
      <c r="A26" s="16">
        <v>6</v>
      </c>
      <c r="B26" t="s">
        <v>104</v>
      </c>
      <c r="C26" s="1" t="s">
        <v>7</v>
      </c>
      <c r="D26" s="1" t="s">
        <v>39</v>
      </c>
      <c r="E26" s="1"/>
      <c r="F26" s="1" t="str">
        <f>IF(C26="Female",VLOOKUP(G26,Sheet2!$E$3:$F$9,2),VLOOKUP(G26,Sheet2!$B$3:$C$10,2))</f>
        <v>66kg</v>
      </c>
      <c r="G26" s="1">
        <v>64</v>
      </c>
      <c r="H26" s="6">
        <v>-135</v>
      </c>
      <c r="I26" s="6">
        <v>135</v>
      </c>
      <c r="J26" s="6">
        <v>-142.5</v>
      </c>
      <c r="K26" s="6">
        <v>100</v>
      </c>
      <c r="L26" s="6">
        <v>105</v>
      </c>
      <c r="M26" s="6">
        <v>107.5</v>
      </c>
      <c r="N26" s="6">
        <v>145</v>
      </c>
      <c r="O26" s="6">
        <v>155</v>
      </c>
      <c r="P26" s="6">
        <v>-165</v>
      </c>
      <c r="Q26" s="1">
        <f t="shared" si="0"/>
        <v>397.5</v>
      </c>
      <c r="R26" s="8">
        <f t="shared" si="1"/>
        <v>320.25530664164069</v>
      </c>
    </row>
    <row r="27" spans="1:20" x14ac:dyDescent="0.25">
      <c r="A27" s="16">
        <v>7</v>
      </c>
      <c r="B27" s="4" t="s">
        <v>124</v>
      </c>
      <c r="C27" s="5" t="s">
        <v>7</v>
      </c>
      <c r="D27" s="5" t="s">
        <v>39</v>
      </c>
      <c r="E27" s="5"/>
      <c r="F27" s="5" t="str">
        <f>IF(C27="Female",VLOOKUP(G27,Sheet2!$E$3:$F$9,2),VLOOKUP(G27,Sheet2!$B$3:$C$10,2))</f>
        <v>66kg</v>
      </c>
      <c r="G27" s="5">
        <v>65.8</v>
      </c>
      <c r="H27" s="7">
        <v>0</v>
      </c>
      <c r="I27" s="7"/>
      <c r="J27" s="7"/>
      <c r="K27" s="7">
        <v>100</v>
      </c>
      <c r="L27" s="7">
        <v>105</v>
      </c>
      <c r="M27" s="7">
        <v>0</v>
      </c>
      <c r="N27" s="7">
        <v>0</v>
      </c>
      <c r="O27" s="7">
        <v>0</v>
      </c>
      <c r="P27" s="7">
        <v>0</v>
      </c>
      <c r="Q27" s="5">
        <f t="shared" si="0"/>
        <v>0</v>
      </c>
      <c r="R27" s="9">
        <f t="shared" si="1"/>
        <v>0</v>
      </c>
      <c r="T27" s="12"/>
    </row>
    <row r="28" spans="1:20" x14ac:dyDescent="0.25">
      <c r="A28" s="16">
        <v>9</v>
      </c>
      <c r="B28" t="s">
        <v>125</v>
      </c>
      <c r="C28" s="1" t="s">
        <v>7</v>
      </c>
      <c r="D28" s="1" t="s">
        <v>39</v>
      </c>
      <c r="E28" s="1"/>
      <c r="F28" s="1" t="str">
        <f>IF(C28="Female",VLOOKUP(G28,Sheet2!$E$3:$F$9,2),VLOOKUP(G28,Sheet2!$B$3:$C$10,2))</f>
        <v>83kg</v>
      </c>
      <c r="G28" s="1">
        <v>81.8</v>
      </c>
      <c r="H28" s="6">
        <v>185</v>
      </c>
      <c r="I28" s="6">
        <v>195</v>
      </c>
      <c r="J28" s="6">
        <v>-207.5</v>
      </c>
      <c r="K28" s="6">
        <v>120</v>
      </c>
      <c r="L28" s="6">
        <v>127.5</v>
      </c>
      <c r="M28" s="6">
        <v>-132.5</v>
      </c>
      <c r="N28" s="6">
        <v>225</v>
      </c>
      <c r="O28" s="6">
        <v>235</v>
      </c>
      <c r="P28" s="6">
        <v>250</v>
      </c>
      <c r="Q28" s="1">
        <f t="shared" si="0"/>
        <v>572.5</v>
      </c>
      <c r="R28" s="8">
        <f t="shared" si="1"/>
        <v>385.4979980911192</v>
      </c>
      <c r="T28" s="12"/>
    </row>
    <row r="29" spans="1:20" x14ac:dyDescent="0.25">
      <c r="A29" s="16">
        <v>8</v>
      </c>
      <c r="B29" s="4" t="s">
        <v>102</v>
      </c>
      <c r="C29" s="5" t="s">
        <v>7</v>
      </c>
      <c r="D29" s="5" t="s">
        <v>39</v>
      </c>
      <c r="E29" s="5"/>
      <c r="F29" s="5" t="str">
        <f>IF(C29="Female",VLOOKUP(G29,Sheet2!$E$3:$F$9,2),VLOOKUP(G29,Sheet2!$B$3:$C$10,2))</f>
        <v>83kg</v>
      </c>
      <c r="G29" s="5">
        <v>81.599999999999994</v>
      </c>
      <c r="H29" s="7">
        <v>175</v>
      </c>
      <c r="I29" s="7">
        <v>190</v>
      </c>
      <c r="J29" s="7">
        <v>200</v>
      </c>
      <c r="K29" s="7">
        <v>-160</v>
      </c>
      <c r="L29" s="7">
        <v>160</v>
      </c>
      <c r="M29" s="7">
        <v>170</v>
      </c>
      <c r="N29" s="7">
        <v>180</v>
      </c>
      <c r="O29" s="7">
        <v>-200</v>
      </c>
      <c r="P29" s="7">
        <v>200</v>
      </c>
      <c r="Q29" s="5">
        <f t="shared" si="0"/>
        <v>570</v>
      </c>
      <c r="R29" s="9">
        <f t="shared" si="1"/>
        <v>384.38713597372555</v>
      </c>
    </row>
    <row r="30" spans="1:20" x14ac:dyDescent="0.25">
      <c r="A30" s="16">
        <v>8</v>
      </c>
      <c r="B30" t="s">
        <v>118</v>
      </c>
      <c r="C30" s="1" t="s">
        <v>7</v>
      </c>
      <c r="D30" s="1" t="s">
        <v>39</v>
      </c>
      <c r="E30" s="1"/>
      <c r="F30" s="1" t="str">
        <f>IF(C30="Female",VLOOKUP(G30,Sheet2!$E$3:$F$9,2),VLOOKUP(G30,Sheet2!$B$3:$C$10,2))</f>
        <v>83kg</v>
      </c>
      <c r="G30" s="1">
        <v>82.1</v>
      </c>
      <c r="H30" s="6">
        <v>185</v>
      </c>
      <c r="I30" s="6">
        <v>195</v>
      </c>
      <c r="J30" s="6">
        <v>-205</v>
      </c>
      <c r="K30" s="6">
        <v>112.5</v>
      </c>
      <c r="L30" s="6">
        <v>117.5</v>
      </c>
      <c r="M30" s="6">
        <v>120</v>
      </c>
      <c r="N30" s="6">
        <v>215</v>
      </c>
      <c r="O30" s="6">
        <v>230</v>
      </c>
      <c r="P30" s="6">
        <v>-240</v>
      </c>
      <c r="Q30" s="1">
        <f t="shared" si="0"/>
        <v>545</v>
      </c>
      <c r="R30" s="8">
        <f t="shared" si="1"/>
        <v>366.1677330645752</v>
      </c>
      <c r="T30" s="12"/>
    </row>
    <row r="31" spans="1:20" x14ac:dyDescent="0.25">
      <c r="A31" s="16">
        <v>9</v>
      </c>
      <c r="B31" s="4" t="s">
        <v>122</v>
      </c>
      <c r="C31" s="5" t="s">
        <v>7</v>
      </c>
      <c r="D31" s="5" t="s">
        <v>39</v>
      </c>
      <c r="E31" s="5"/>
      <c r="F31" s="5" t="str">
        <f>IF(C31="Female",VLOOKUP(G31,Sheet2!$E$3:$F$9,2),VLOOKUP(G31,Sheet2!$B$3:$C$10,2))</f>
        <v>83kg</v>
      </c>
      <c r="G31" s="5">
        <v>82</v>
      </c>
      <c r="H31" s="7">
        <v>162.5</v>
      </c>
      <c r="I31" s="7">
        <v>172.5</v>
      </c>
      <c r="J31" s="7">
        <v>182.5</v>
      </c>
      <c r="K31" s="7">
        <v>112.5</v>
      </c>
      <c r="L31" s="7">
        <v>117.5</v>
      </c>
      <c r="M31" s="7">
        <v>122.5</v>
      </c>
      <c r="N31" s="7">
        <v>205</v>
      </c>
      <c r="O31" s="7">
        <v>220</v>
      </c>
      <c r="P31" s="7">
        <v>232.5</v>
      </c>
      <c r="Q31" s="5">
        <f t="shared" si="0"/>
        <v>537.5</v>
      </c>
      <c r="R31" s="9">
        <f t="shared" si="1"/>
        <v>361.39488589690592</v>
      </c>
    </row>
    <row r="32" spans="1:20" x14ac:dyDescent="0.25">
      <c r="A32" s="16">
        <v>9</v>
      </c>
      <c r="B32" t="s">
        <v>116</v>
      </c>
      <c r="C32" s="1" t="s">
        <v>7</v>
      </c>
      <c r="D32" s="1" t="s">
        <v>39</v>
      </c>
      <c r="E32" s="1"/>
      <c r="F32" s="1" t="str">
        <f>IF(C32="Female",VLOOKUP(G32,Sheet2!$E$3:$F$9,2),VLOOKUP(G32,Sheet2!$B$3:$C$10,2))</f>
        <v>83kg</v>
      </c>
      <c r="G32" s="1">
        <v>82</v>
      </c>
      <c r="H32" s="6">
        <v>195</v>
      </c>
      <c r="I32" s="6">
        <v>205</v>
      </c>
      <c r="J32" s="6">
        <v>-215</v>
      </c>
      <c r="K32" s="6">
        <v>125</v>
      </c>
      <c r="L32" s="6">
        <v>130</v>
      </c>
      <c r="M32" s="6">
        <v>135</v>
      </c>
      <c r="N32" s="6">
        <v>170</v>
      </c>
      <c r="O32" s="6">
        <v>185</v>
      </c>
      <c r="P32" s="6">
        <v>195</v>
      </c>
      <c r="Q32" s="1">
        <f t="shared" si="0"/>
        <v>535</v>
      </c>
      <c r="R32" s="8">
        <f t="shared" si="1"/>
        <v>359.71397945087381</v>
      </c>
    </row>
    <row r="33" spans="1:18" x14ac:dyDescent="0.25">
      <c r="A33" s="16">
        <v>9</v>
      </c>
      <c r="B33" s="4" t="s">
        <v>134</v>
      </c>
      <c r="C33" s="5" t="s">
        <v>7</v>
      </c>
      <c r="D33" s="5" t="s">
        <v>39</v>
      </c>
      <c r="E33" s="5"/>
      <c r="F33" s="5" t="str">
        <f>IF(C33="Female",VLOOKUP(G33,Sheet2!$E$3:$F$9,2),VLOOKUP(G33,Sheet2!$B$3:$C$10,2))</f>
        <v>83kg</v>
      </c>
      <c r="G33" s="5">
        <v>81.5</v>
      </c>
      <c r="H33" s="7">
        <v>150</v>
      </c>
      <c r="I33" s="7">
        <v>157.5</v>
      </c>
      <c r="J33" s="7">
        <v>165</v>
      </c>
      <c r="K33" s="7">
        <v>137.5</v>
      </c>
      <c r="L33" s="7">
        <v>-142.5</v>
      </c>
      <c r="M33" s="7">
        <v>-142.5</v>
      </c>
      <c r="N33" s="7">
        <v>200</v>
      </c>
      <c r="O33" s="7">
        <v>215</v>
      </c>
      <c r="P33" s="7">
        <v>-225.5</v>
      </c>
      <c r="Q33" s="5">
        <f t="shared" si="0"/>
        <v>517.5</v>
      </c>
      <c r="R33" s="9">
        <f t="shared" si="1"/>
        <v>349.24453772098593</v>
      </c>
    </row>
    <row r="34" spans="1:18" x14ac:dyDescent="0.25">
      <c r="A34" s="16">
        <v>8</v>
      </c>
      <c r="B34" t="s">
        <v>121</v>
      </c>
      <c r="C34" s="1" t="s">
        <v>7</v>
      </c>
      <c r="D34" s="1" t="s">
        <v>39</v>
      </c>
      <c r="E34" s="1"/>
      <c r="F34" s="1" t="str">
        <f>IF(C34="Female",VLOOKUP(G34,Sheet2!$E$3:$F$9,2),VLOOKUP(G34,Sheet2!$B$3:$C$10,2))</f>
        <v>83kg</v>
      </c>
      <c r="G34" s="1">
        <v>77.8</v>
      </c>
      <c r="H34" s="6">
        <v>175</v>
      </c>
      <c r="I34" s="6">
        <v>185</v>
      </c>
      <c r="J34" s="6">
        <v>-187.5</v>
      </c>
      <c r="K34" s="6">
        <v>102.5</v>
      </c>
      <c r="L34" s="6">
        <v>107.5</v>
      </c>
      <c r="M34" s="6">
        <v>-112.5</v>
      </c>
      <c r="N34" s="6">
        <v>200</v>
      </c>
      <c r="O34" s="6">
        <v>220</v>
      </c>
      <c r="P34" s="6">
        <v>-225.5</v>
      </c>
      <c r="Q34" s="1">
        <f t="shared" si="0"/>
        <v>512.5</v>
      </c>
      <c r="R34" s="8">
        <f t="shared" si="1"/>
        <v>356.23035066015888</v>
      </c>
    </row>
    <row r="35" spans="1:18" x14ac:dyDescent="0.25">
      <c r="A35" s="16">
        <v>9</v>
      </c>
      <c r="B35" s="4" t="s">
        <v>111</v>
      </c>
      <c r="C35" s="5" t="s">
        <v>7</v>
      </c>
      <c r="D35" s="5" t="s">
        <v>39</v>
      </c>
      <c r="E35" s="5"/>
      <c r="F35" s="5" t="str">
        <f>IF(C35="Female",VLOOKUP(G35,Sheet2!$E$3:$F$9,2),VLOOKUP(G35,Sheet2!$B$3:$C$10,2))</f>
        <v>83kg</v>
      </c>
      <c r="G35" s="5">
        <v>82</v>
      </c>
      <c r="H35" s="7">
        <v>160</v>
      </c>
      <c r="I35" s="7">
        <v>-170</v>
      </c>
      <c r="J35" s="7">
        <v>-170</v>
      </c>
      <c r="K35" s="7">
        <v>100</v>
      </c>
      <c r="L35" s="7">
        <v>110</v>
      </c>
      <c r="M35" s="7">
        <v>120</v>
      </c>
      <c r="N35" s="7">
        <v>190</v>
      </c>
      <c r="O35" s="7">
        <v>210</v>
      </c>
      <c r="P35" s="7">
        <v>-230</v>
      </c>
      <c r="Q35" s="5">
        <f t="shared" si="0"/>
        <v>490</v>
      </c>
      <c r="R35" s="9">
        <f t="shared" si="1"/>
        <v>329.45766342229564</v>
      </c>
    </row>
    <row r="36" spans="1:18" x14ac:dyDescent="0.25">
      <c r="A36" s="16">
        <v>9</v>
      </c>
      <c r="B36" t="s">
        <v>136</v>
      </c>
      <c r="C36" s="1" t="s">
        <v>7</v>
      </c>
      <c r="D36" s="1" t="s">
        <v>39</v>
      </c>
      <c r="E36" s="1"/>
      <c r="F36" s="1" t="str">
        <f>IF(C36="Female",VLOOKUP(G36,Sheet2!$E$3:$F$9,2),VLOOKUP(G36,Sheet2!$B$3:$C$10,2))</f>
        <v>83kg</v>
      </c>
      <c r="G36" s="1">
        <v>82</v>
      </c>
      <c r="H36" s="6">
        <v>160</v>
      </c>
      <c r="I36" s="6">
        <v>170</v>
      </c>
      <c r="J36" s="6">
        <v>180</v>
      </c>
      <c r="K36" s="6">
        <v>95</v>
      </c>
      <c r="L36" s="6">
        <v>100</v>
      </c>
      <c r="M36" s="6">
        <v>-102.5</v>
      </c>
      <c r="N36" s="6">
        <v>170</v>
      </c>
      <c r="O36" s="6">
        <v>180</v>
      </c>
      <c r="P36" s="6">
        <v>190</v>
      </c>
      <c r="Q36" s="1">
        <f t="shared" ref="Q36:Q66" si="2">IF(OR(MAX(H36:J36)&lt;=0,MAX(K36:M36)&lt;=0,MAX(N36:P36)&lt;=0),0,MAX(H36:J36)+MAX(K36:M36)+MAX(N36:P36))</f>
        <v>470</v>
      </c>
      <c r="R36" s="8">
        <f t="shared" ref="R36:R66" si="3">WilksFormula(C36,G36,Q36)</f>
        <v>316.01041185403864</v>
      </c>
    </row>
    <row r="37" spans="1:18" x14ac:dyDescent="0.25">
      <c r="A37" s="16">
        <v>7</v>
      </c>
      <c r="B37" s="4" t="s">
        <v>131</v>
      </c>
      <c r="C37" s="5" t="s">
        <v>7</v>
      </c>
      <c r="D37" s="5" t="s">
        <v>39</v>
      </c>
      <c r="E37" s="5"/>
      <c r="F37" s="5" t="str">
        <f>IF(C37="Female",VLOOKUP(G37,Sheet2!$E$3:$F$9,2),VLOOKUP(G37,Sheet2!$B$3:$C$10,2))</f>
        <v>83kg</v>
      </c>
      <c r="G37" s="5">
        <v>82.2</v>
      </c>
      <c r="H37" s="7">
        <v>-140</v>
      </c>
      <c r="I37" s="7">
        <v>150</v>
      </c>
      <c r="J37" s="7">
        <v>-160</v>
      </c>
      <c r="K37" s="7">
        <v>85</v>
      </c>
      <c r="L37" s="7">
        <v>90</v>
      </c>
      <c r="M37" s="7">
        <v>0</v>
      </c>
      <c r="N37" s="7">
        <v>205</v>
      </c>
      <c r="O37" s="7">
        <v>215</v>
      </c>
      <c r="P37" s="7">
        <v>220</v>
      </c>
      <c r="Q37" s="5">
        <f t="shared" si="2"/>
        <v>460</v>
      </c>
      <c r="R37" s="9">
        <f t="shared" si="3"/>
        <v>308.83213870791337</v>
      </c>
    </row>
    <row r="38" spans="1:18" x14ac:dyDescent="0.25">
      <c r="A38" s="16">
        <v>8</v>
      </c>
      <c r="B38" t="s">
        <v>106</v>
      </c>
      <c r="C38" s="1" t="s">
        <v>7</v>
      </c>
      <c r="D38" s="1" t="s">
        <v>39</v>
      </c>
      <c r="E38" s="1"/>
      <c r="F38" s="1" t="str">
        <f>IF(C38="Female",VLOOKUP(G38,Sheet2!$E$3:$F$9,2),VLOOKUP(G38,Sheet2!$B$3:$C$10,2))</f>
        <v>83kg</v>
      </c>
      <c r="G38" s="1">
        <v>79.3</v>
      </c>
      <c r="H38" s="6">
        <v>-160</v>
      </c>
      <c r="I38" s="6">
        <v>160</v>
      </c>
      <c r="J38" s="6">
        <v>170</v>
      </c>
      <c r="K38" s="6">
        <v>90</v>
      </c>
      <c r="L38" s="6">
        <v>100</v>
      </c>
      <c r="M38" s="6">
        <v>105</v>
      </c>
      <c r="N38" s="6">
        <v>180</v>
      </c>
      <c r="O38" s="6">
        <v>-190</v>
      </c>
      <c r="P38" s="6">
        <v>-190</v>
      </c>
      <c r="Q38" s="1">
        <f t="shared" si="2"/>
        <v>455</v>
      </c>
      <c r="R38" s="8">
        <f t="shared" si="3"/>
        <v>312.36620617735451</v>
      </c>
    </row>
    <row r="39" spans="1:18" x14ac:dyDescent="0.25">
      <c r="A39" s="16">
        <v>10</v>
      </c>
      <c r="B39" s="4" t="s">
        <v>120</v>
      </c>
      <c r="C39" s="5" t="s">
        <v>7</v>
      </c>
      <c r="D39" s="5" t="s">
        <v>39</v>
      </c>
      <c r="E39" s="5"/>
      <c r="F39" s="5" t="str">
        <f>IF(C39="Female",VLOOKUP(G39,Sheet2!$E$3:$F$9,2),VLOOKUP(G39,Sheet2!$B$3:$C$10,2))</f>
        <v>83kg</v>
      </c>
      <c r="G39" s="5">
        <v>78.8</v>
      </c>
      <c r="H39" s="7">
        <v>115</v>
      </c>
      <c r="I39" s="7">
        <v>120</v>
      </c>
      <c r="J39" s="7">
        <v>127.5</v>
      </c>
      <c r="K39" s="7">
        <v>70</v>
      </c>
      <c r="L39" s="7">
        <v>77.5</v>
      </c>
      <c r="M39" s="7">
        <v>80</v>
      </c>
      <c r="N39" s="7">
        <v>147.5</v>
      </c>
      <c r="O39" s="7">
        <v>157.5</v>
      </c>
      <c r="P39" s="7">
        <v>165</v>
      </c>
      <c r="Q39" s="5">
        <f t="shared" si="2"/>
        <v>372.5</v>
      </c>
      <c r="R39" s="9">
        <f t="shared" si="3"/>
        <v>256.7700959455164</v>
      </c>
    </row>
    <row r="40" spans="1:18" x14ac:dyDescent="0.25">
      <c r="A40" s="16">
        <v>9</v>
      </c>
      <c r="B40" t="s">
        <v>113</v>
      </c>
      <c r="C40" s="1" t="s">
        <v>7</v>
      </c>
      <c r="D40" s="1" t="s">
        <v>39</v>
      </c>
      <c r="E40" s="1"/>
      <c r="F40" s="1" t="str">
        <f>IF(C40="Female",VLOOKUP(G40,Sheet2!$E$3:$F$9,2),VLOOKUP(G40,Sheet2!$B$3:$C$10,2))</f>
        <v>83kg</v>
      </c>
      <c r="G40" s="1">
        <v>77.7</v>
      </c>
      <c r="H40" s="6">
        <v>-155</v>
      </c>
      <c r="I40" s="6">
        <v>-160</v>
      </c>
      <c r="J40" s="6">
        <v>160</v>
      </c>
      <c r="K40" s="6">
        <v>-95</v>
      </c>
      <c r="L40" s="6">
        <v>-95</v>
      </c>
      <c r="M40" s="6">
        <v>-95</v>
      </c>
      <c r="N40" s="6">
        <v>197.5</v>
      </c>
      <c r="O40" s="6">
        <v>205</v>
      </c>
      <c r="P40" s="6">
        <v>-207.5</v>
      </c>
      <c r="Q40" s="1">
        <f t="shared" si="2"/>
        <v>0</v>
      </c>
      <c r="R40" s="8">
        <f t="shared" si="3"/>
        <v>0</v>
      </c>
    </row>
    <row r="41" spans="1:18" x14ac:dyDescent="0.25">
      <c r="A41" s="17">
        <v>9</v>
      </c>
      <c r="B41" s="4" t="s">
        <v>142</v>
      </c>
      <c r="C41" s="5" t="s">
        <v>7</v>
      </c>
      <c r="D41" s="5" t="s">
        <v>39</v>
      </c>
      <c r="E41" s="5"/>
      <c r="F41" s="5" t="str">
        <f>IF(C41="Female",VLOOKUP(G41,Sheet2!$E$3:$F$9,2),VLOOKUP(G41,Sheet2!$B$3:$C$10,2))</f>
        <v>83kg</v>
      </c>
      <c r="G41" s="5">
        <v>82.4</v>
      </c>
      <c r="H41" s="7">
        <v>152.5</v>
      </c>
      <c r="I41" s="7">
        <v>165</v>
      </c>
      <c r="J41" s="7">
        <v>-175</v>
      </c>
      <c r="K41" s="7">
        <v>97.5</v>
      </c>
      <c r="L41" s="7">
        <v>-105</v>
      </c>
      <c r="M41" s="7">
        <v>-105</v>
      </c>
      <c r="N41" s="7">
        <v>152.5</v>
      </c>
      <c r="O41" s="7">
        <v>165</v>
      </c>
      <c r="P41" s="7">
        <v>180</v>
      </c>
      <c r="Q41" s="5">
        <f t="shared" si="2"/>
        <v>442.5</v>
      </c>
      <c r="R41" s="9">
        <f t="shared" si="3"/>
        <v>296.64925062690821</v>
      </c>
    </row>
    <row r="42" spans="1:18" x14ac:dyDescent="0.25">
      <c r="A42" s="17">
        <v>9</v>
      </c>
      <c r="B42" t="s">
        <v>99</v>
      </c>
      <c r="C42" s="1" t="s">
        <v>7</v>
      </c>
      <c r="D42" s="1" t="s">
        <v>39</v>
      </c>
      <c r="E42" s="1"/>
      <c r="F42" s="1" t="str">
        <f>IF(C42="Female",VLOOKUP(G42,Sheet2!$E$3:$F$9,2),VLOOKUP(G42,Sheet2!$B$3:$C$10,2))</f>
        <v>93kg</v>
      </c>
      <c r="G42" s="1">
        <v>91.8</v>
      </c>
      <c r="H42" s="6">
        <v>210</v>
      </c>
      <c r="I42" s="6">
        <v>220</v>
      </c>
      <c r="J42" s="6">
        <v>227.5</v>
      </c>
      <c r="K42" s="6">
        <v>135</v>
      </c>
      <c r="L42" s="6">
        <v>142.5</v>
      </c>
      <c r="M42" s="6">
        <v>-147.5</v>
      </c>
      <c r="N42" s="6">
        <v>235</v>
      </c>
      <c r="O42" s="6">
        <v>250</v>
      </c>
      <c r="P42" s="6">
        <v>260</v>
      </c>
      <c r="Q42" s="1">
        <f t="shared" si="2"/>
        <v>630</v>
      </c>
      <c r="R42" s="8">
        <f t="shared" si="3"/>
        <v>398.24021193866133</v>
      </c>
    </row>
    <row r="43" spans="1:18" x14ac:dyDescent="0.25">
      <c r="A43" s="17">
        <v>11</v>
      </c>
      <c r="B43" s="4" t="s">
        <v>157</v>
      </c>
      <c r="C43" s="5" t="s">
        <v>7</v>
      </c>
      <c r="D43" s="5" t="s">
        <v>39</v>
      </c>
      <c r="E43" s="5"/>
      <c r="F43" s="5" t="str">
        <f>IF(C43="Female",VLOOKUP(G43,Sheet2!$E$3:$F$9,2),VLOOKUP(G43,Sheet2!$B$3:$C$10,2))</f>
        <v>93kg</v>
      </c>
      <c r="G43" s="5">
        <v>89.6</v>
      </c>
      <c r="H43" s="7">
        <v>-200</v>
      </c>
      <c r="I43" s="7">
        <v>210</v>
      </c>
      <c r="J43" s="7">
        <v>220</v>
      </c>
      <c r="K43" s="7">
        <v>120</v>
      </c>
      <c r="L43" s="7">
        <v>-130</v>
      </c>
      <c r="M43" s="7">
        <v>-130</v>
      </c>
      <c r="N43" s="7">
        <v>250</v>
      </c>
      <c r="O43" s="7">
        <v>270</v>
      </c>
      <c r="P43" s="7">
        <v>290</v>
      </c>
      <c r="Q43" s="5">
        <f t="shared" si="2"/>
        <v>630</v>
      </c>
      <c r="R43" s="9">
        <f t="shared" si="3"/>
        <v>403.10440601811251</v>
      </c>
    </row>
    <row r="44" spans="1:18" x14ac:dyDescent="0.25">
      <c r="A44" s="17">
        <v>9</v>
      </c>
      <c r="B44" t="s">
        <v>148</v>
      </c>
      <c r="C44" s="1" t="s">
        <v>7</v>
      </c>
      <c r="D44" s="1" t="s">
        <v>39</v>
      </c>
      <c r="E44" s="1"/>
      <c r="F44" s="1" t="str">
        <f>IF(C44="Female",VLOOKUP(G44,Sheet2!$E$3:$F$9,2),VLOOKUP(G44,Sheet2!$B$3:$C$10,2))</f>
        <v>93kg</v>
      </c>
      <c r="G44" s="1">
        <v>89</v>
      </c>
      <c r="H44" s="6">
        <v>197.5</v>
      </c>
      <c r="I44" s="6">
        <v>207.5</v>
      </c>
      <c r="J44" s="6">
        <v>215</v>
      </c>
      <c r="K44" s="6">
        <v>130</v>
      </c>
      <c r="L44" s="6">
        <v>137.5</v>
      </c>
      <c r="M44" s="6">
        <v>145</v>
      </c>
      <c r="N44" s="6">
        <v>225</v>
      </c>
      <c r="O44" s="6">
        <v>237.5</v>
      </c>
      <c r="P44" s="6">
        <v>242.5</v>
      </c>
      <c r="Q44" s="1">
        <f t="shared" si="2"/>
        <v>602.5</v>
      </c>
      <c r="R44" s="8">
        <f t="shared" si="3"/>
        <v>386.84907312337009</v>
      </c>
    </row>
    <row r="45" spans="1:18" x14ac:dyDescent="0.25">
      <c r="A45" s="17">
        <v>8</v>
      </c>
      <c r="B45" s="4" t="s">
        <v>103</v>
      </c>
      <c r="C45" s="5" t="s">
        <v>7</v>
      </c>
      <c r="D45" s="5" t="s">
        <v>39</v>
      </c>
      <c r="E45" s="5"/>
      <c r="F45" s="5" t="str">
        <f>IF(C45="Female",VLOOKUP(G45,Sheet2!$E$3:$F$9,2),VLOOKUP(G45,Sheet2!$B$3:$C$10,2))</f>
        <v>93kg</v>
      </c>
      <c r="G45" s="5">
        <v>89.5</v>
      </c>
      <c r="H45" s="7">
        <v>190</v>
      </c>
      <c r="I45" s="7">
        <v>-205</v>
      </c>
      <c r="J45" s="7">
        <v>-205</v>
      </c>
      <c r="K45" s="7">
        <v>135</v>
      </c>
      <c r="L45" s="7">
        <v>140</v>
      </c>
      <c r="M45" s="7">
        <v>-142.5</v>
      </c>
      <c r="N45" s="7">
        <v>220</v>
      </c>
      <c r="O45" s="7">
        <v>230</v>
      </c>
      <c r="P45" s="7">
        <v>232.5</v>
      </c>
      <c r="Q45" s="5">
        <f t="shared" si="2"/>
        <v>562.5</v>
      </c>
      <c r="R45" s="9">
        <f t="shared" si="3"/>
        <v>360.12117336746303</v>
      </c>
    </row>
    <row r="46" spans="1:18" x14ac:dyDescent="0.25">
      <c r="A46" s="17">
        <v>9</v>
      </c>
      <c r="B46" t="s">
        <v>143</v>
      </c>
      <c r="C46" s="1" t="s">
        <v>7</v>
      </c>
      <c r="D46" s="1" t="s">
        <v>39</v>
      </c>
      <c r="E46" s="1"/>
      <c r="F46" s="1" t="str">
        <f>IF(C46="Female",VLOOKUP(G46,Sheet2!$E$3:$F$9,2),VLOOKUP(G46,Sheet2!$B$3:$C$10,2))</f>
        <v>93kg</v>
      </c>
      <c r="G46" s="1">
        <v>92.6</v>
      </c>
      <c r="H46" s="6">
        <v>192.5</v>
      </c>
      <c r="I46" s="6">
        <v>200</v>
      </c>
      <c r="J46" s="6">
        <v>207.5</v>
      </c>
      <c r="K46" s="6">
        <v>115</v>
      </c>
      <c r="L46" s="6">
        <v>122.5</v>
      </c>
      <c r="M46" s="6">
        <v>-125</v>
      </c>
      <c r="N46" s="6">
        <v>230</v>
      </c>
      <c r="O46" s="6">
        <v>240</v>
      </c>
      <c r="P46" s="6">
        <v>250</v>
      </c>
      <c r="Q46" s="1">
        <f t="shared" si="2"/>
        <v>580</v>
      </c>
      <c r="R46" s="8">
        <f t="shared" si="3"/>
        <v>365.09947902364894</v>
      </c>
    </row>
    <row r="47" spans="1:18" x14ac:dyDescent="0.25">
      <c r="A47" s="17">
        <v>9</v>
      </c>
      <c r="B47" s="4" t="s">
        <v>97</v>
      </c>
      <c r="C47" s="5" t="s">
        <v>7</v>
      </c>
      <c r="D47" s="5" t="s">
        <v>39</v>
      </c>
      <c r="E47" s="5"/>
      <c r="F47" s="5" t="str">
        <f>IF(C47="Female",VLOOKUP(G47,Sheet2!$E$3:$F$9,2),VLOOKUP(G47,Sheet2!$B$3:$C$10,2))</f>
        <v>93kg</v>
      </c>
      <c r="G47" s="5">
        <v>90.7</v>
      </c>
      <c r="H47" s="7">
        <v>-180</v>
      </c>
      <c r="I47" s="7">
        <v>180</v>
      </c>
      <c r="J47" s="7">
        <v>187.5</v>
      </c>
      <c r="K47" s="7">
        <v>115</v>
      </c>
      <c r="L47" s="7">
        <v>117.5</v>
      </c>
      <c r="M47" s="7">
        <v>120</v>
      </c>
      <c r="N47" s="7">
        <v>240</v>
      </c>
      <c r="O47" s="7">
        <v>250</v>
      </c>
      <c r="P47" s="7">
        <v>260</v>
      </c>
      <c r="Q47" s="5">
        <f t="shared" si="2"/>
        <v>567.5</v>
      </c>
      <c r="R47" s="9">
        <f t="shared" si="3"/>
        <v>360.87547943311108</v>
      </c>
    </row>
    <row r="48" spans="1:18" x14ac:dyDescent="0.25">
      <c r="A48" s="17">
        <v>10</v>
      </c>
      <c r="B48" t="s">
        <v>145</v>
      </c>
      <c r="C48" s="1" t="s">
        <v>7</v>
      </c>
      <c r="D48" s="1" t="s">
        <v>39</v>
      </c>
      <c r="E48" s="1"/>
      <c r="F48" s="1" t="str">
        <f>IF(C48="Female",VLOOKUP(G48,Sheet2!$E$3:$F$9,2),VLOOKUP(G48,Sheet2!$B$3:$C$10,2))</f>
        <v>93kg</v>
      </c>
      <c r="G48" s="1">
        <v>89</v>
      </c>
      <c r="H48" s="6">
        <v>160</v>
      </c>
      <c r="I48" s="6">
        <v>170</v>
      </c>
      <c r="J48" s="6">
        <v>175</v>
      </c>
      <c r="K48" s="6">
        <v>110</v>
      </c>
      <c r="L48" s="6">
        <v>115</v>
      </c>
      <c r="M48" s="6">
        <v>-117.5</v>
      </c>
      <c r="N48" s="6">
        <v>210</v>
      </c>
      <c r="O48" s="6">
        <v>215</v>
      </c>
      <c r="P48" s="6">
        <v>222.5</v>
      </c>
      <c r="Q48" s="1">
        <f t="shared" si="2"/>
        <v>512.5</v>
      </c>
      <c r="R48" s="8">
        <f t="shared" si="3"/>
        <v>329.06248958626912</v>
      </c>
    </row>
    <row r="49" spans="1:18" x14ac:dyDescent="0.25">
      <c r="A49" s="17">
        <v>9</v>
      </c>
      <c r="B49" s="4" t="s">
        <v>138</v>
      </c>
      <c r="C49" s="5" t="s">
        <v>7</v>
      </c>
      <c r="D49" s="5" t="s">
        <v>39</v>
      </c>
      <c r="E49" s="5"/>
      <c r="F49" s="5" t="str">
        <f>IF(C49="Female",VLOOKUP(G49,Sheet2!$E$3:$F$9,2),VLOOKUP(G49,Sheet2!$B$3:$C$10,2))</f>
        <v>93kg</v>
      </c>
      <c r="G49" s="5">
        <v>91.2</v>
      </c>
      <c r="H49" s="7">
        <v>165</v>
      </c>
      <c r="I49" s="7">
        <v>-180</v>
      </c>
      <c r="J49" s="7">
        <v>180</v>
      </c>
      <c r="K49" s="7">
        <v>110</v>
      </c>
      <c r="L49" s="7">
        <v>115</v>
      </c>
      <c r="M49" s="7">
        <v>-125</v>
      </c>
      <c r="N49" s="7">
        <v>-190</v>
      </c>
      <c r="O49" s="7">
        <v>202.5</v>
      </c>
      <c r="P49" s="7">
        <v>212.5</v>
      </c>
      <c r="Q49" s="5">
        <f t="shared" si="2"/>
        <v>507.5</v>
      </c>
      <c r="R49" s="9">
        <f t="shared" si="3"/>
        <v>321.83972397562889</v>
      </c>
    </row>
    <row r="50" spans="1:18" x14ac:dyDescent="0.25">
      <c r="A50" s="17">
        <v>10</v>
      </c>
      <c r="B50" t="s">
        <v>141</v>
      </c>
      <c r="C50" s="1" t="s">
        <v>7</v>
      </c>
      <c r="D50" s="1" t="s">
        <v>39</v>
      </c>
      <c r="E50" s="1"/>
      <c r="F50" s="1" t="str">
        <f>IF(C50="Female",VLOOKUP(G50,Sheet2!$E$3:$F$9,2),VLOOKUP(G50,Sheet2!$B$3:$C$10,2))</f>
        <v>93kg</v>
      </c>
      <c r="G50" s="1">
        <v>91.6</v>
      </c>
      <c r="H50" s="6">
        <v>-160</v>
      </c>
      <c r="I50" s="6">
        <v>-160</v>
      </c>
      <c r="J50" s="6">
        <v>160</v>
      </c>
      <c r="K50" s="6">
        <v>95</v>
      </c>
      <c r="L50" s="6">
        <v>105</v>
      </c>
      <c r="M50" s="6">
        <v>-115</v>
      </c>
      <c r="N50" s="6">
        <v>-205</v>
      </c>
      <c r="O50" s="6">
        <v>205</v>
      </c>
      <c r="P50" s="6">
        <v>215</v>
      </c>
      <c r="Q50" s="1">
        <f t="shared" si="2"/>
        <v>480</v>
      </c>
      <c r="R50" s="8">
        <f t="shared" si="3"/>
        <v>303.74488093866273</v>
      </c>
    </row>
    <row r="51" spans="1:18" x14ac:dyDescent="0.25">
      <c r="A51" s="17">
        <v>10</v>
      </c>
      <c r="B51" s="4" t="s">
        <v>147</v>
      </c>
      <c r="C51" s="5" t="s">
        <v>7</v>
      </c>
      <c r="D51" s="5" t="s">
        <v>39</v>
      </c>
      <c r="E51" s="5"/>
      <c r="F51" s="5" t="str">
        <f>IF(C51="Female",VLOOKUP(G51,Sheet2!$E$3:$F$9,2),VLOOKUP(G51,Sheet2!$B$3:$C$10,2))</f>
        <v>93kg</v>
      </c>
      <c r="G51" s="5">
        <v>91.9</v>
      </c>
      <c r="H51" s="7">
        <v>170</v>
      </c>
      <c r="I51" s="7">
        <v>180</v>
      </c>
      <c r="J51" s="7">
        <v>-190</v>
      </c>
      <c r="K51" s="7">
        <v>92.5</v>
      </c>
      <c r="L51" s="7">
        <v>97.5</v>
      </c>
      <c r="M51" s="7">
        <v>-102.5</v>
      </c>
      <c r="N51" s="7">
        <v>197.5</v>
      </c>
      <c r="O51" s="7">
        <v>212.5</v>
      </c>
      <c r="P51" s="7">
        <v>-225</v>
      </c>
      <c r="Q51" s="5">
        <f t="shared" si="2"/>
        <v>490</v>
      </c>
      <c r="R51" s="9">
        <f t="shared" si="3"/>
        <v>309.57810654570017</v>
      </c>
    </row>
    <row r="52" spans="1:18" x14ac:dyDescent="0.25">
      <c r="A52" s="17">
        <v>9</v>
      </c>
      <c r="B52" t="s">
        <v>144</v>
      </c>
      <c r="C52" s="1" t="s">
        <v>7</v>
      </c>
      <c r="D52" s="1" t="s">
        <v>39</v>
      </c>
      <c r="E52" s="1"/>
      <c r="F52" s="1" t="str">
        <f>IF(C52="Female",VLOOKUP(G52,Sheet2!$E$3:$F$9,2),VLOOKUP(G52,Sheet2!$B$3:$C$10,2))</f>
        <v>93kg</v>
      </c>
      <c r="G52" s="1">
        <v>85.5</v>
      </c>
      <c r="H52" s="6">
        <v>160</v>
      </c>
      <c r="I52" s="6">
        <v>-170</v>
      </c>
      <c r="J52" s="6">
        <v>170</v>
      </c>
      <c r="K52" s="6">
        <v>105</v>
      </c>
      <c r="L52" s="6">
        <v>110</v>
      </c>
      <c r="M52" s="6">
        <v>-115</v>
      </c>
      <c r="N52" s="6">
        <v>190</v>
      </c>
      <c r="O52" s="6">
        <v>200</v>
      </c>
      <c r="P52" s="6">
        <v>210</v>
      </c>
      <c r="Q52" s="1">
        <f t="shared" si="2"/>
        <v>490</v>
      </c>
      <c r="R52" s="8">
        <f t="shared" si="3"/>
        <v>321.51940069433886</v>
      </c>
    </row>
    <row r="53" spans="1:18" x14ac:dyDescent="0.25">
      <c r="A53" s="17">
        <v>10</v>
      </c>
      <c r="B53" s="4" t="s">
        <v>146</v>
      </c>
      <c r="C53" s="5" t="s">
        <v>7</v>
      </c>
      <c r="D53" s="5" t="s">
        <v>39</v>
      </c>
      <c r="E53" s="5"/>
      <c r="F53" s="5" t="str">
        <f>IF(C53="Female",VLOOKUP(G53,Sheet2!$E$3:$F$9,2),VLOOKUP(G53,Sheet2!$B$3:$C$10,2))</f>
        <v>93kg</v>
      </c>
      <c r="G53" s="5">
        <v>89.3</v>
      </c>
      <c r="H53" s="7">
        <v>160</v>
      </c>
      <c r="I53" s="7">
        <v>175</v>
      </c>
      <c r="J53" s="7">
        <v>-185</v>
      </c>
      <c r="K53" s="7">
        <v>115</v>
      </c>
      <c r="L53" s="7">
        <v>125</v>
      </c>
      <c r="M53" s="7">
        <v>132.5</v>
      </c>
      <c r="N53" s="7">
        <v>170</v>
      </c>
      <c r="O53" s="7">
        <v>190</v>
      </c>
      <c r="P53" s="7">
        <v>200</v>
      </c>
      <c r="Q53" s="5">
        <f t="shared" si="2"/>
        <v>507.5</v>
      </c>
      <c r="R53" s="9">
        <f t="shared" si="3"/>
        <v>325.28420742595586</v>
      </c>
    </row>
    <row r="54" spans="1:18" x14ac:dyDescent="0.25">
      <c r="A54" s="17">
        <v>11</v>
      </c>
      <c r="B54" t="s">
        <v>139</v>
      </c>
      <c r="C54" s="1" t="s">
        <v>7</v>
      </c>
      <c r="D54" s="1" t="s">
        <v>39</v>
      </c>
      <c r="E54" s="1"/>
      <c r="F54" s="1" t="str">
        <f>IF(C54="Female",VLOOKUP(G54,Sheet2!$E$3:$F$9,2),VLOOKUP(G54,Sheet2!$B$3:$C$10,2))</f>
        <v>93kg</v>
      </c>
      <c r="G54" s="1">
        <v>89.5</v>
      </c>
      <c r="H54" s="6">
        <v>-155</v>
      </c>
      <c r="I54" s="6">
        <v>155</v>
      </c>
      <c r="J54" s="6">
        <v>-167.5</v>
      </c>
      <c r="K54" s="6">
        <v>82.5</v>
      </c>
      <c r="L54" s="6">
        <v>87.5</v>
      </c>
      <c r="M54" s="6">
        <v>92.5</v>
      </c>
      <c r="N54" s="6">
        <v>200</v>
      </c>
      <c r="O54" s="6">
        <v>-205</v>
      </c>
      <c r="P54" s="6">
        <v>-205</v>
      </c>
      <c r="Q54" s="1">
        <f t="shared" si="2"/>
        <v>447.5</v>
      </c>
      <c r="R54" s="8">
        <f t="shared" si="3"/>
        <v>286.49640014567058</v>
      </c>
    </row>
    <row r="55" spans="1:18" x14ac:dyDescent="0.25">
      <c r="A55" s="17">
        <v>10</v>
      </c>
      <c r="B55" s="4" t="s">
        <v>140</v>
      </c>
      <c r="C55" s="5" t="s">
        <v>7</v>
      </c>
      <c r="D55" s="5" t="s">
        <v>39</v>
      </c>
      <c r="E55" s="5"/>
      <c r="F55" s="5" t="str">
        <f>IF(C55="Female",VLOOKUP(G55,Sheet2!$E$3:$F$9,2),VLOOKUP(G55,Sheet2!$B$3:$C$10,2))</f>
        <v>93kg</v>
      </c>
      <c r="G55" s="5">
        <v>89.7</v>
      </c>
      <c r="H55" s="7">
        <v>135</v>
      </c>
      <c r="I55" s="7">
        <v>142.5</v>
      </c>
      <c r="J55" s="7">
        <v>150</v>
      </c>
      <c r="K55" s="7">
        <v>100</v>
      </c>
      <c r="L55" s="7">
        <v>105</v>
      </c>
      <c r="M55" s="7">
        <v>-110</v>
      </c>
      <c r="N55" s="7">
        <v>170</v>
      </c>
      <c r="O55" s="7">
        <v>185</v>
      </c>
      <c r="P55" s="7">
        <v>195</v>
      </c>
      <c r="Q55" s="5">
        <f t="shared" si="2"/>
        <v>450</v>
      </c>
      <c r="R55" s="9">
        <f t="shared" si="3"/>
        <v>287.76715075621092</v>
      </c>
    </row>
    <row r="56" spans="1:18" x14ac:dyDescent="0.25">
      <c r="A56" s="17">
        <v>12</v>
      </c>
      <c r="B56" t="s">
        <v>137</v>
      </c>
      <c r="C56" s="1" t="s">
        <v>7</v>
      </c>
      <c r="D56" s="1" t="s">
        <v>39</v>
      </c>
      <c r="E56" s="1"/>
      <c r="F56" s="1" t="str">
        <f>IF(C56="Female",VLOOKUP(G56,Sheet2!$E$3:$F$9,2),VLOOKUP(G56,Sheet2!$B$3:$C$10,2))</f>
        <v>93kg</v>
      </c>
      <c r="G56" s="1">
        <v>87.2</v>
      </c>
      <c r="H56" s="6">
        <v>130</v>
      </c>
      <c r="I56" s="6">
        <v>140</v>
      </c>
      <c r="J56" s="6">
        <v>150</v>
      </c>
      <c r="K56" s="6">
        <v>-85</v>
      </c>
      <c r="L56" s="6">
        <v>90</v>
      </c>
      <c r="M56" s="6">
        <v>95</v>
      </c>
      <c r="N56" s="6">
        <v>185</v>
      </c>
      <c r="O56" s="6">
        <v>202.5</v>
      </c>
      <c r="P56" s="6">
        <v>-207.5</v>
      </c>
      <c r="Q56" s="1">
        <f t="shared" si="2"/>
        <v>447.5</v>
      </c>
      <c r="R56" s="8">
        <f t="shared" si="3"/>
        <v>290.46067811599352</v>
      </c>
    </row>
    <row r="57" spans="1:18" x14ac:dyDescent="0.25">
      <c r="A57" s="18">
        <v>8</v>
      </c>
      <c r="B57" s="4" t="s">
        <v>149</v>
      </c>
      <c r="C57" s="5" t="s">
        <v>7</v>
      </c>
      <c r="D57" s="5" t="s">
        <v>39</v>
      </c>
      <c r="E57" s="5"/>
      <c r="F57" s="5" t="str">
        <f>IF(C57="Female",VLOOKUP(G57,Sheet2!$E$3:$F$9,2),VLOOKUP(G57,Sheet2!$B$3:$C$10,2))</f>
        <v>105kg</v>
      </c>
      <c r="G57" s="5">
        <v>103.8</v>
      </c>
      <c r="H57" s="7">
        <v>240</v>
      </c>
      <c r="I57" s="7">
        <v>250</v>
      </c>
      <c r="J57" s="7">
        <v>260</v>
      </c>
      <c r="K57" s="7">
        <v>170</v>
      </c>
      <c r="L57" s="7">
        <v>180</v>
      </c>
      <c r="M57" s="7">
        <v>-185</v>
      </c>
      <c r="N57" s="7">
        <v>290</v>
      </c>
      <c r="O57" s="7">
        <v>310</v>
      </c>
      <c r="P57" s="7">
        <v>0</v>
      </c>
      <c r="Q57" s="5">
        <f t="shared" si="2"/>
        <v>750</v>
      </c>
      <c r="R57" s="9">
        <f t="shared" si="3"/>
        <v>450.00533922088425</v>
      </c>
    </row>
    <row r="58" spans="1:18" x14ac:dyDescent="0.25">
      <c r="A58" s="18">
        <v>8</v>
      </c>
      <c r="B58" t="s">
        <v>150</v>
      </c>
      <c r="C58" s="1" t="s">
        <v>7</v>
      </c>
      <c r="D58" s="1" t="s">
        <v>39</v>
      </c>
      <c r="E58" s="1"/>
      <c r="F58" s="1" t="str">
        <f>IF(C58="Female",VLOOKUP(G58,Sheet2!$E$3:$F$9,2),VLOOKUP(G58,Sheet2!$B$3:$C$10,2))</f>
        <v>105kg</v>
      </c>
      <c r="G58" s="1">
        <v>103.7</v>
      </c>
      <c r="H58" s="6">
        <v>232.5</v>
      </c>
      <c r="I58" s="6">
        <v>242.5</v>
      </c>
      <c r="J58" s="6">
        <v>-250</v>
      </c>
      <c r="K58" s="6">
        <v>115</v>
      </c>
      <c r="L58" s="6">
        <v>120</v>
      </c>
      <c r="M58" s="6">
        <v>125</v>
      </c>
      <c r="N58" s="6">
        <v>285</v>
      </c>
      <c r="O58" s="6">
        <v>307.5</v>
      </c>
      <c r="P58" s="6">
        <v>315</v>
      </c>
      <c r="Q58" s="1">
        <f t="shared" si="2"/>
        <v>682.5</v>
      </c>
      <c r="R58" s="8">
        <f t="shared" si="3"/>
        <v>409.64801640895809</v>
      </c>
    </row>
    <row r="59" spans="1:18" x14ac:dyDescent="0.25">
      <c r="A59" s="18">
        <v>10</v>
      </c>
      <c r="B59" s="4" t="s">
        <v>96</v>
      </c>
      <c r="C59" s="5" t="s">
        <v>7</v>
      </c>
      <c r="D59" s="5" t="s">
        <v>39</v>
      </c>
      <c r="E59" s="5"/>
      <c r="F59" s="5" t="str">
        <f>IF(C59="Female",VLOOKUP(G59,Sheet2!$E$3:$F$9,2),VLOOKUP(G59,Sheet2!$B$3:$C$10,2))</f>
        <v>105kg</v>
      </c>
      <c r="G59" s="5">
        <v>104.2</v>
      </c>
      <c r="H59" s="7">
        <v>215</v>
      </c>
      <c r="I59" s="7">
        <v>227.5</v>
      </c>
      <c r="J59" s="7">
        <v>235</v>
      </c>
      <c r="K59" s="7">
        <v>157.5</v>
      </c>
      <c r="L59" s="7">
        <v>160</v>
      </c>
      <c r="M59" s="7">
        <v>-165</v>
      </c>
      <c r="N59" s="7">
        <v>250</v>
      </c>
      <c r="O59" s="7">
        <v>265</v>
      </c>
      <c r="P59" s="7">
        <v>272.5</v>
      </c>
      <c r="Q59" s="5">
        <f t="shared" si="2"/>
        <v>667.5</v>
      </c>
      <c r="R59" s="9">
        <f t="shared" si="3"/>
        <v>399.95019709748726</v>
      </c>
    </row>
    <row r="60" spans="1:18" x14ac:dyDescent="0.25">
      <c r="A60" s="18">
        <v>7</v>
      </c>
      <c r="B60" t="s">
        <v>95</v>
      </c>
      <c r="C60" s="1" t="s">
        <v>7</v>
      </c>
      <c r="D60" s="1" t="s">
        <v>39</v>
      </c>
      <c r="E60" s="1"/>
      <c r="F60" s="1" t="str">
        <f>IF(C60="Female",VLOOKUP(G60,Sheet2!$E$3:$F$9,2),VLOOKUP(G60,Sheet2!$B$3:$C$10,2))</f>
        <v>105kg</v>
      </c>
      <c r="G60" s="1">
        <v>98.6</v>
      </c>
      <c r="H60" s="6">
        <v>175</v>
      </c>
      <c r="I60" s="6">
        <v>185</v>
      </c>
      <c r="J60" s="6">
        <v>190</v>
      </c>
      <c r="K60" s="6">
        <v>112.5</v>
      </c>
      <c r="L60" s="6">
        <v>117.5</v>
      </c>
      <c r="M60" s="6">
        <v>122.5</v>
      </c>
      <c r="N60" s="6">
        <v>187.5</v>
      </c>
      <c r="O60" s="6">
        <v>200</v>
      </c>
      <c r="P60" s="6">
        <v>205</v>
      </c>
      <c r="Q60" s="1">
        <f t="shared" si="2"/>
        <v>517.5</v>
      </c>
      <c r="R60" s="8">
        <f t="shared" si="3"/>
        <v>316.75617715161337</v>
      </c>
    </row>
    <row r="61" spans="1:18" x14ac:dyDescent="0.25">
      <c r="A61" s="18">
        <v>8</v>
      </c>
      <c r="B61" s="4" t="s">
        <v>156</v>
      </c>
      <c r="C61" s="5" t="s">
        <v>7</v>
      </c>
      <c r="D61" s="5" t="s">
        <v>39</v>
      </c>
      <c r="E61" s="5"/>
      <c r="F61" s="5" t="str">
        <f>IF(C61="Female",VLOOKUP(G61,Sheet2!$E$3:$F$9,2),VLOOKUP(G61,Sheet2!$B$3:$C$10,2))</f>
        <v>120kg</v>
      </c>
      <c r="G61" s="5">
        <v>119</v>
      </c>
      <c r="H61" s="7">
        <v>240</v>
      </c>
      <c r="I61" s="7">
        <v>255</v>
      </c>
      <c r="J61" s="7">
        <v>265</v>
      </c>
      <c r="K61" s="7">
        <v>155</v>
      </c>
      <c r="L61" s="7">
        <v>162.5</v>
      </c>
      <c r="M61" s="7">
        <v>170</v>
      </c>
      <c r="N61" s="7">
        <v>250</v>
      </c>
      <c r="O61" s="7">
        <v>270</v>
      </c>
      <c r="P61" s="7">
        <v>285</v>
      </c>
      <c r="Q61" s="5">
        <f t="shared" si="2"/>
        <v>720</v>
      </c>
      <c r="R61" s="9">
        <f t="shared" si="3"/>
        <v>414.75972222895678</v>
      </c>
    </row>
    <row r="62" spans="1:18" x14ac:dyDescent="0.25">
      <c r="A62" s="18">
        <v>10</v>
      </c>
      <c r="B62" t="s">
        <v>151</v>
      </c>
      <c r="C62" s="1" t="s">
        <v>7</v>
      </c>
      <c r="D62" s="1" t="s">
        <v>39</v>
      </c>
      <c r="E62" s="1"/>
      <c r="F62" s="1" t="str">
        <f>IF(C62="Female",VLOOKUP(G62,Sheet2!$E$3:$F$9,2),VLOOKUP(G62,Sheet2!$B$3:$C$10,2))</f>
        <v>120kg</v>
      </c>
      <c r="G62" s="1">
        <v>114.3</v>
      </c>
      <c r="H62" s="6">
        <v>225</v>
      </c>
      <c r="I62" s="6">
        <v>235</v>
      </c>
      <c r="J62" s="6">
        <v>-250</v>
      </c>
      <c r="K62" s="6">
        <v>155</v>
      </c>
      <c r="L62" s="6">
        <v>165</v>
      </c>
      <c r="M62" s="6">
        <v>-170</v>
      </c>
      <c r="N62" s="6">
        <v>260</v>
      </c>
      <c r="O62" s="6">
        <v>270</v>
      </c>
      <c r="P62" s="6">
        <v>280</v>
      </c>
      <c r="Q62" s="1">
        <f t="shared" si="2"/>
        <v>680</v>
      </c>
      <c r="R62" s="8">
        <f t="shared" si="3"/>
        <v>395.76465377634895</v>
      </c>
    </row>
    <row r="63" spans="1:18" x14ac:dyDescent="0.25">
      <c r="A63" s="18">
        <v>10</v>
      </c>
      <c r="B63" s="4" t="s">
        <v>152</v>
      </c>
      <c r="C63" s="5" t="s">
        <v>7</v>
      </c>
      <c r="D63" s="5" t="s">
        <v>39</v>
      </c>
      <c r="E63" s="5"/>
      <c r="F63" s="5" t="str">
        <f>IF(C63="Female",VLOOKUP(G63,Sheet2!$E$3:$F$9,2),VLOOKUP(G63,Sheet2!$B$3:$C$10,2))</f>
        <v>120kg</v>
      </c>
      <c r="G63" s="5">
        <v>112.7</v>
      </c>
      <c r="H63" s="7">
        <v>200</v>
      </c>
      <c r="I63" s="7">
        <v>210</v>
      </c>
      <c r="J63" s="7">
        <v>-220</v>
      </c>
      <c r="K63" s="7">
        <v>125</v>
      </c>
      <c r="L63" s="7">
        <v>130</v>
      </c>
      <c r="M63" s="7">
        <v>-132.5</v>
      </c>
      <c r="N63" s="7">
        <v>-255</v>
      </c>
      <c r="O63" s="7">
        <v>-255</v>
      </c>
      <c r="P63" s="7">
        <v>255</v>
      </c>
      <c r="Q63" s="5">
        <f t="shared" si="2"/>
        <v>595</v>
      </c>
      <c r="R63" s="9">
        <f t="shared" si="3"/>
        <v>347.6547252227337</v>
      </c>
    </row>
    <row r="64" spans="1:18" x14ac:dyDescent="0.25">
      <c r="A64" s="18">
        <v>12</v>
      </c>
      <c r="B64" t="s">
        <v>154</v>
      </c>
      <c r="C64" s="1" t="s">
        <v>7</v>
      </c>
      <c r="D64" s="1" t="s">
        <v>39</v>
      </c>
      <c r="E64" s="1"/>
      <c r="F64" s="1" t="str">
        <f>IF(C64="Female",VLOOKUP(G64,Sheet2!$E$3:$F$9,2),VLOOKUP(G64,Sheet2!$B$3:$C$10,2))</f>
        <v>120kg</v>
      </c>
      <c r="G64" s="1">
        <v>108.9</v>
      </c>
      <c r="H64" s="6">
        <v>200</v>
      </c>
      <c r="I64" s="6">
        <v>220</v>
      </c>
      <c r="J64" s="6">
        <v>-222.5</v>
      </c>
      <c r="K64" s="6">
        <v>135</v>
      </c>
      <c r="L64" s="6">
        <v>145</v>
      </c>
      <c r="M64" s="6">
        <v>0</v>
      </c>
      <c r="N64" s="6">
        <v>210</v>
      </c>
      <c r="O64" s="6">
        <v>225</v>
      </c>
      <c r="P64" s="6">
        <v>235</v>
      </c>
      <c r="Q64" s="1">
        <f t="shared" si="2"/>
        <v>600</v>
      </c>
      <c r="R64" s="8">
        <f t="shared" si="3"/>
        <v>354.20169731842304</v>
      </c>
    </row>
    <row r="65" spans="1:18" x14ac:dyDescent="0.25">
      <c r="A65" s="18">
        <v>11</v>
      </c>
      <c r="B65" s="4" t="s">
        <v>153</v>
      </c>
      <c r="C65" s="5" t="s">
        <v>7</v>
      </c>
      <c r="D65" s="5" t="s">
        <v>39</v>
      </c>
      <c r="E65" s="5"/>
      <c r="F65" s="5" t="str">
        <f>IF(C65="Female",VLOOKUP(G65,Sheet2!$E$3:$F$9,2),VLOOKUP(G65,Sheet2!$B$3:$C$10,2))</f>
        <v>120kg</v>
      </c>
      <c r="G65" s="5">
        <v>116.2</v>
      </c>
      <c r="H65" s="7">
        <v>195</v>
      </c>
      <c r="I65" s="7">
        <v>205</v>
      </c>
      <c r="J65" s="7">
        <v>210</v>
      </c>
      <c r="K65" s="7">
        <v>120</v>
      </c>
      <c r="L65" s="7">
        <v>130</v>
      </c>
      <c r="M65" s="7">
        <v>132.5</v>
      </c>
      <c r="N65" s="7">
        <v>210</v>
      </c>
      <c r="O65" s="7">
        <v>230</v>
      </c>
      <c r="P65" s="7">
        <v>235</v>
      </c>
      <c r="Q65" s="5">
        <f t="shared" si="2"/>
        <v>577.5</v>
      </c>
      <c r="R65" s="9">
        <f t="shared" si="3"/>
        <v>334.64398198359009</v>
      </c>
    </row>
    <row r="66" spans="1:18" x14ac:dyDescent="0.25">
      <c r="A66" s="18">
        <v>12</v>
      </c>
      <c r="B66" t="s">
        <v>155</v>
      </c>
      <c r="C66" s="1" t="s">
        <v>7</v>
      </c>
      <c r="D66" s="1" t="s">
        <v>39</v>
      </c>
      <c r="E66" s="1"/>
      <c r="F66" s="1" t="str">
        <f>IF(C66="Female",VLOOKUP(G66,Sheet2!$E$3:$F$9,2),VLOOKUP(G66,Sheet2!$B$3:$C$10,2))</f>
        <v>120kg</v>
      </c>
      <c r="G66" s="1">
        <v>115.1</v>
      </c>
      <c r="H66" s="6">
        <v>170</v>
      </c>
      <c r="I66" s="6">
        <v>180</v>
      </c>
      <c r="J66" s="6">
        <v>190</v>
      </c>
      <c r="K66" s="6">
        <v>100</v>
      </c>
      <c r="L66" s="6">
        <v>107.5</v>
      </c>
      <c r="M66" s="6">
        <v>112.5</v>
      </c>
      <c r="N66" s="6">
        <v>220</v>
      </c>
      <c r="O66" s="6">
        <v>235</v>
      </c>
      <c r="P66" s="6">
        <v>250</v>
      </c>
      <c r="Q66" s="1">
        <f t="shared" si="2"/>
        <v>552.5</v>
      </c>
      <c r="R66" s="8">
        <f t="shared" si="3"/>
        <v>320.95601993710522</v>
      </c>
    </row>
  </sheetData>
  <sortState ref="A4:S66">
    <sortCondition ref="C4:C66"/>
    <sortCondition ref="F4:F66" customList="47kg,52kg,57kg,59kg,63kg,66kg,72kg,74kg,83kg,84kg,84+kg,93kg,105kg,120kg,120+kg"/>
    <sortCondition descending="1" ref="Q4:Q66"/>
  </sortState>
  <mergeCells count="3">
    <mergeCell ref="H2:J2"/>
    <mergeCell ref="K2:M2"/>
    <mergeCell ref="N2:P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I10"/>
  <sheetViews>
    <sheetView workbookViewId="0">
      <selection activeCell="K11" sqref="K11"/>
    </sheetView>
  </sheetViews>
  <sheetFormatPr defaultRowHeight="15" x14ac:dyDescent="0.25"/>
  <sheetData>
    <row r="2" spans="2:9" x14ac:dyDescent="0.25">
      <c r="B2" t="s">
        <v>7</v>
      </c>
      <c r="E2" t="s">
        <v>8</v>
      </c>
      <c r="H2" t="s">
        <v>1</v>
      </c>
    </row>
    <row r="3" spans="2:9" x14ac:dyDescent="0.25">
      <c r="B3">
        <v>0</v>
      </c>
      <c r="C3" t="s">
        <v>9</v>
      </c>
      <c r="E3">
        <v>0</v>
      </c>
      <c r="F3" t="s">
        <v>17</v>
      </c>
      <c r="H3" t="s">
        <v>26</v>
      </c>
      <c r="I3" s="10">
        <v>0.1</v>
      </c>
    </row>
    <row r="4" spans="2:9" x14ac:dyDescent="0.25">
      <c r="B4">
        <v>59.01</v>
      </c>
      <c r="C4" t="s">
        <v>10</v>
      </c>
      <c r="E4">
        <v>47.01</v>
      </c>
      <c r="F4" t="s">
        <v>18</v>
      </c>
      <c r="H4" t="s">
        <v>24</v>
      </c>
      <c r="I4" s="10">
        <v>0.2</v>
      </c>
    </row>
    <row r="5" spans="2:9" x14ac:dyDescent="0.25">
      <c r="B5">
        <v>66.010000000000005</v>
      </c>
      <c r="C5" t="s">
        <v>11</v>
      </c>
      <c r="E5">
        <v>52.01</v>
      </c>
      <c r="F5" t="s">
        <v>19</v>
      </c>
      <c r="H5" t="s">
        <v>27</v>
      </c>
      <c r="I5" s="10">
        <v>0.3</v>
      </c>
    </row>
    <row r="6" spans="2:9" x14ac:dyDescent="0.25">
      <c r="B6">
        <v>74.010000000000005</v>
      </c>
      <c r="C6" t="s">
        <v>12</v>
      </c>
      <c r="E6">
        <v>57.01</v>
      </c>
      <c r="F6" t="s">
        <v>20</v>
      </c>
      <c r="H6" t="s">
        <v>28</v>
      </c>
      <c r="I6" s="10">
        <v>0.4</v>
      </c>
    </row>
    <row r="7" spans="2:9" x14ac:dyDescent="0.25">
      <c r="B7">
        <v>83.01</v>
      </c>
      <c r="C7" t="s">
        <v>13</v>
      </c>
      <c r="E7">
        <v>63.01</v>
      </c>
      <c r="F7" t="s">
        <v>21</v>
      </c>
      <c r="H7" t="s">
        <v>35</v>
      </c>
      <c r="I7" s="10">
        <v>0.4</v>
      </c>
    </row>
    <row r="8" spans="2:9" x14ac:dyDescent="0.25">
      <c r="B8">
        <v>93.01</v>
      </c>
      <c r="C8" t="s">
        <v>14</v>
      </c>
      <c r="E8">
        <v>72.010000000000005</v>
      </c>
      <c r="F8" t="s">
        <v>22</v>
      </c>
      <c r="H8" t="s">
        <v>36</v>
      </c>
      <c r="I8" s="10">
        <v>0.3</v>
      </c>
    </row>
    <row r="9" spans="2:9" x14ac:dyDescent="0.25">
      <c r="B9">
        <v>105.01</v>
      </c>
      <c r="C9" t="s">
        <v>15</v>
      </c>
      <c r="E9">
        <v>84.01</v>
      </c>
      <c r="F9" t="s">
        <v>23</v>
      </c>
      <c r="H9" t="s">
        <v>25</v>
      </c>
      <c r="I9" s="10">
        <v>0.2</v>
      </c>
    </row>
    <row r="10" spans="2:9" x14ac:dyDescent="0.25">
      <c r="B10">
        <v>120.01</v>
      </c>
      <c r="C10" t="s">
        <v>16</v>
      </c>
      <c r="H10" t="s">
        <v>37</v>
      </c>
      <c r="I10" s="10">
        <v>0.1</v>
      </c>
    </row>
  </sheetData>
  <sortState ref="H3:I10">
    <sortCondition ref="H3:H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7:C61"/>
  <sheetViews>
    <sheetView topLeftCell="A35" workbookViewId="0">
      <selection activeCell="C7" sqref="C7:C61"/>
    </sheetView>
  </sheetViews>
  <sheetFormatPr defaultRowHeight="15" x14ac:dyDescent="0.25"/>
  <sheetData>
    <row r="7" spans="3:3" x14ac:dyDescent="0.25">
      <c r="C7" t="s">
        <v>40</v>
      </c>
    </row>
    <row r="8" spans="3:3" x14ac:dyDescent="0.25">
      <c r="C8" t="s">
        <v>41</v>
      </c>
    </row>
    <row r="9" spans="3:3" x14ac:dyDescent="0.25">
      <c r="C9" t="s">
        <v>42</v>
      </c>
    </row>
    <row r="10" spans="3:3" x14ac:dyDescent="0.25">
      <c r="C10" t="s">
        <v>43</v>
      </c>
    </row>
    <row r="11" spans="3:3" x14ac:dyDescent="0.25">
      <c r="C11" t="s">
        <v>44</v>
      </c>
    </row>
    <row r="12" spans="3:3" x14ac:dyDescent="0.25">
      <c r="C12" t="s">
        <v>45</v>
      </c>
    </row>
    <row r="13" spans="3:3" x14ac:dyDescent="0.25">
      <c r="C13" t="s">
        <v>46</v>
      </c>
    </row>
    <row r="14" spans="3:3" x14ac:dyDescent="0.25">
      <c r="C14" t="s">
        <v>47</v>
      </c>
    </row>
    <row r="15" spans="3:3" x14ac:dyDescent="0.25">
      <c r="C15" t="s">
        <v>48</v>
      </c>
    </row>
    <row r="16" spans="3:3" x14ac:dyDescent="0.25">
      <c r="C16" t="s">
        <v>49</v>
      </c>
    </row>
    <row r="17" spans="3:3" x14ac:dyDescent="0.25">
      <c r="C17" t="s">
        <v>50</v>
      </c>
    </row>
    <row r="18" spans="3:3" x14ac:dyDescent="0.25">
      <c r="C18" t="s">
        <v>51</v>
      </c>
    </row>
    <row r="19" spans="3:3" x14ac:dyDescent="0.25">
      <c r="C19" t="s">
        <v>52</v>
      </c>
    </row>
    <row r="20" spans="3:3" x14ac:dyDescent="0.25">
      <c r="C20" t="s">
        <v>53</v>
      </c>
    </row>
    <row r="21" spans="3:3" x14ac:dyDescent="0.25">
      <c r="C21" t="s">
        <v>54</v>
      </c>
    </row>
    <row r="22" spans="3:3" x14ac:dyDescent="0.25">
      <c r="C22" t="s">
        <v>55</v>
      </c>
    </row>
    <row r="23" spans="3:3" x14ac:dyDescent="0.25">
      <c r="C23" t="s">
        <v>56</v>
      </c>
    </row>
    <row r="24" spans="3:3" x14ac:dyDescent="0.25">
      <c r="C24" t="s">
        <v>57</v>
      </c>
    </row>
    <row r="25" spans="3:3" x14ac:dyDescent="0.25">
      <c r="C25" t="s">
        <v>58</v>
      </c>
    </row>
    <row r="26" spans="3:3" x14ac:dyDescent="0.25">
      <c r="C26" t="s">
        <v>59</v>
      </c>
    </row>
    <row r="27" spans="3:3" x14ac:dyDescent="0.25">
      <c r="C27" t="s">
        <v>60</v>
      </c>
    </row>
    <row r="28" spans="3:3" x14ac:dyDescent="0.25">
      <c r="C28" t="s">
        <v>61</v>
      </c>
    </row>
    <row r="29" spans="3:3" x14ac:dyDescent="0.25">
      <c r="C29" t="s">
        <v>62</v>
      </c>
    </row>
    <row r="30" spans="3:3" x14ac:dyDescent="0.25">
      <c r="C30" t="s">
        <v>63</v>
      </c>
    </row>
    <row r="31" spans="3:3" x14ac:dyDescent="0.25">
      <c r="C31" t="s">
        <v>64</v>
      </c>
    </row>
    <row r="32" spans="3:3" x14ac:dyDescent="0.25">
      <c r="C32" t="s">
        <v>65</v>
      </c>
    </row>
    <row r="33" spans="3:3" x14ac:dyDescent="0.25">
      <c r="C33" t="s">
        <v>66</v>
      </c>
    </row>
    <row r="34" spans="3:3" x14ac:dyDescent="0.25">
      <c r="C34" t="s">
        <v>67</v>
      </c>
    </row>
    <row r="35" spans="3:3" x14ac:dyDescent="0.25">
      <c r="C35" t="s">
        <v>68</v>
      </c>
    </row>
    <row r="36" spans="3:3" x14ac:dyDescent="0.25">
      <c r="C36" t="s">
        <v>69</v>
      </c>
    </row>
    <row r="37" spans="3:3" x14ac:dyDescent="0.25">
      <c r="C37" t="s">
        <v>70</v>
      </c>
    </row>
    <row r="38" spans="3:3" x14ac:dyDescent="0.25">
      <c r="C38" t="s">
        <v>71</v>
      </c>
    </row>
    <row r="39" spans="3:3" x14ac:dyDescent="0.25">
      <c r="C39" t="s">
        <v>72</v>
      </c>
    </row>
    <row r="40" spans="3:3" x14ac:dyDescent="0.25">
      <c r="C40" t="s">
        <v>73</v>
      </c>
    </row>
    <row r="41" spans="3:3" x14ac:dyDescent="0.25">
      <c r="C41" t="s">
        <v>74</v>
      </c>
    </row>
    <row r="42" spans="3:3" x14ac:dyDescent="0.25">
      <c r="C42" t="s">
        <v>75</v>
      </c>
    </row>
    <row r="43" spans="3:3" x14ac:dyDescent="0.25">
      <c r="C43" t="s">
        <v>76</v>
      </c>
    </row>
    <row r="44" spans="3:3" x14ac:dyDescent="0.25">
      <c r="C44" t="s">
        <v>77</v>
      </c>
    </row>
    <row r="45" spans="3:3" x14ac:dyDescent="0.25">
      <c r="C45" t="s">
        <v>78</v>
      </c>
    </row>
    <row r="46" spans="3:3" x14ac:dyDescent="0.25">
      <c r="C46" t="s">
        <v>79</v>
      </c>
    </row>
    <row r="47" spans="3:3" x14ac:dyDescent="0.25">
      <c r="C47" t="s">
        <v>80</v>
      </c>
    </row>
    <row r="48" spans="3:3" x14ac:dyDescent="0.25">
      <c r="C48" t="s">
        <v>81</v>
      </c>
    </row>
    <row r="49" spans="3:3" x14ac:dyDescent="0.25">
      <c r="C49" t="s">
        <v>82</v>
      </c>
    </row>
    <row r="50" spans="3:3" x14ac:dyDescent="0.25">
      <c r="C50" t="s">
        <v>83</v>
      </c>
    </row>
    <row r="51" spans="3:3" x14ac:dyDescent="0.25">
      <c r="C51" t="s">
        <v>84</v>
      </c>
    </row>
    <row r="52" spans="3:3" x14ac:dyDescent="0.25">
      <c r="C52" t="s">
        <v>85</v>
      </c>
    </row>
    <row r="53" spans="3:3" x14ac:dyDescent="0.25">
      <c r="C53" t="s">
        <v>86</v>
      </c>
    </row>
    <row r="54" spans="3:3" x14ac:dyDescent="0.25">
      <c r="C54" t="s">
        <v>87</v>
      </c>
    </row>
    <row r="55" spans="3:3" x14ac:dyDescent="0.25">
      <c r="C55" t="s">
        <v>88</v>
      </c>
    </row>
    <row r="56" spans="3:3" x14ac:dyDescent="0.25">
      <c r="C56" t="s">
        <v>89</v>
      </c>
    </row>
    <row r="57" spans="3:3" x14ac:dyDescent="0.25">
      <c r="C57" t="s">
        <v>90</v>
      </c>
    </row>
    <row r="58" spans="3:3" x14ac:dyDescent="0.25">
      <c r="C58" t="s">
        <v>91</v>
      </c>
    </row>
    <row r="59" spans="3:3" x14ac:dyDescent="0.25">
      <c r="C59" t="s">
        <v>92</v>
      </c>
    </row>
    <row r="60" spans="3:3" x14ac:dyDescent="0.25">
      <c r="C60" t="s">
        <v>93</v>
      </c>
    </row>
    <row r="61" spans="3:3" x14ac:dyDescent="0.25">
      <c r="C61" t="s">
        <v>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London's 25 July </vt:lpstr>
      <vt:lpstr>Sheet2</vt:lpstr>
      <vt:lpstr>Sheet3</vt:lpstr>
      <vt:lpstr>LiftersCount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Matthew Parker</cp:lastModifiedBy>
  <dcterms:created xsi:type="dcterms:W3CDTF">2012-07-05T08:37:11Z</dcterms:created>
  <dcterms:modified xsi:type="dcterms:W3CDTF">2015-07-29T13:15:23Z</dcterms:modified>
</cp:coreProperties>
</file>